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96" documentId="13_ncr:1_{F6CB121F-512D-4AA6-A0C1-0FB36C537598}" xr6:coauthVersionLast="47" xr6:coauthVersionMax="47" xr10:uidLastSave="{9A54FD55-9B17-4CDC-B16E-5C2E690F399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<sst xmlns="http://schemas.openxmlformats.org/spreadsheetml/2006/main" count="178596" uniqueCount="39081">
  <si>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</si>
  <si>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</si>
  <si>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</si>
  <si>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</si>
  <si>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</si>
  <si>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</si>
  <si>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</si>
  <si>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</si>
  <si>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</si>
  <si>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</si>
  <si>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</si>
  <si>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</si>
  <si>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</si>
  <si>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</si>
  <si>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</si>
  <si>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</si>
  <si>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</si>
  <si>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</si>
  <si>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</si>
  <si>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</si>
  <si>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</si>
  <si>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</si>
  <si>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</si>
  <si>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</si>
  <si>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</si>
  <si>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</si>
  <si>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</si>
  <si>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</si>
  <si>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</si>
  <si>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</si>
  <si>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</si>
  <si>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</si>
  <si>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</si>
  <si>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</si>
  <si>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</si>
  <si>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</si>
  <si>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</si>
  <si>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</si>
  <si>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</si>
  <si>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</si>
  <si>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</si>
  <si>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</si>
  <si>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</si>
  <si>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</si>
  <si>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</si>
  <si>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</si>
  <si>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</si>
  <si>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</si>
  <si>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</si>
  <si>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</si>
  <si>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</si>
  <si>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</si>
  <si>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</si>
  <si>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</si>
  <si>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</si>
  <si>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</si>
  <si>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</si>
  <si>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</si>
  <si>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</si>
  <si>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</si>
  <si>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</si>
  <si>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</si>
  <si>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</si>
  <si>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</si>
  <si>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</si>
  <si>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</si>
  <si>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</si>
  <si>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</si>
  <si>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</si>
  <si>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</si>
  <si>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</si>
  <si>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</si>
  <si>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</si>
  <si>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</si>
  <si>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</si>
  <si>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</si>
  <si>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</si>
  <si>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</si>
  <si>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</si>
  <si>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</si>
  <si>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</si>
  <si>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</si>
  <si>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</si>
  <si>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</si>
  <si>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</si>
  <si>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</si>
  <si>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</si>
  <si>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</si>
  <si>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</si>
  <si>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</si>
  <si>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</si>
  <si>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</si>
  <si>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</si>
  <si>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</si>
  <si>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</si>
  <si>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</si>
  <si>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</si>
  <si>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</si>
  <si>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</si>
  <si>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</si>
  <si>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</si>
  <si>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</si>
  <si>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</si>
  <si>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</si>
  <si>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</si>
  <si>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</si>
  <si>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</si>
  <si>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</si>
  <si>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</si>
  <si>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</si>
  <si>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</si>
  <si>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</si>
  <si>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</si>
  <si>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</si>
  <si>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</si>
  <si>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</si>
  <si>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</si>
  <si>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</si>
  <si>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</si>
  <si>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</si>
  <si>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</si>
  <si>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</si>
  <si>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</si>
  <si>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</si>
  <si>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</si>
  <si>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</si>
  <si>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</si>
  <si>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</si>
  <si>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</si>
  <si>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</si>
  <si>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</si>
  <si>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</si>
  <si>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</si>
  <si>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</si>
  <si>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</si>
  <si>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</si>
  <si>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</si>
  <si>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</si>
  <si>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</si>
  <si>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</si>
  <si>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</si>
  <si>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</si>
  <si>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</si>
  <si>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</si>
  <si>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</si>
  <si>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</si>
  <si>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</si>
  <si>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</si>
  <si>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</si>
  <si>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</si>
  <si>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</si>
  <si>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</si>
  <si>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</si>
  <si>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</si>
  <si>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</si>
  <si>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</si>
  <si>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</si>
  <si>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</si>
  <si>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</si>
  <si>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</si>
  <si>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</si>
  <si>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</si>
  <si>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</si>
  <si>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</si>
  <si>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</si>
  <si>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</si>
  <si>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</si>
  <si>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</si>
  <si>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</si>
  <si>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</si>
  <si>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</si>
  <si>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</si>
  <si>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</si>
  <si>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</si>
  <si>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</si>
  <si>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</si>
  <si>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</si>
  <si>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</si>
  <si>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</si>
  <si>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</si>
  <si>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</si>
  <si>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</si>
  <si>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</si>
  <si>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</si>
  <si>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</si>
  <si>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</si>
  <si>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</si>
  <si>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</si>
  <si>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</si>
  <si>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</si>
  <si>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</si>
  <si>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</si>
  <si>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</si>
  <si>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</si>
  <si>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</si>
  <si>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</si>
  <si>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</si>
  <si>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</si>
  <si>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</si>
  <si>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</si>
  <si>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</si>
  <si>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</si>
  <si>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</si>
  <si>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</si>
  <si>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</si>
  <si>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</si>
  <si>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</si>
  <si>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</si>
  <si>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</si>
  <si>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</si>
  <si>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</si>
  <si>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</si>
  <si>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</si>
  <si>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</si>
  <si>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</si>
  <si>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</si>
  <si>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</si>
  <si>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</si>
  <si>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</si>
  <si>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</si>
  <si>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</si>
  <si>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</si>
  <si>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</si>
  <si>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</si>
  <si>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</si>
  <si>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</si>
  <si>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</si>
  <si>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</si>
  <si>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</si>
  <si>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</si>
  <si>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</si>
  <si>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</si>
  <si>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</si>
  <si>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</si>
  <si>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</si>
  <si>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</si>
  <si>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</si>
  <si>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</si>
  <si>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</si>
  <si>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</si>
  <si>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</si>
  <si>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</si>
  <si>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</si>
  <si>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</si>
  <si>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</si>
  <si>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</si>
  <si>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</si>
  <si>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</si>
  <si>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</si>
  <si>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</si>
  <si>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</si>
  <si>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</si>
  <si>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</si>
  <si>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</si>
  <si>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</si>
  <si>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</si>
  <si>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</si>
  <si>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</si>
  <si>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</si>
  <si>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</si>
  <si>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</si>
  <si>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</si>
  <si>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</si>
  <si>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</si>
  <si>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</si>
  <si>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</si>
  <si>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</si>
  <si>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</si>
  <si>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</si>
  <si>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</si>
  <si>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</si>
  <si>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</si>
  <si>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</si>
  <si>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</si>
  <si>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</si>
  <si>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</si>
  <si>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</si>
  <si>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</si>
  <si>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</si>
  <si>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</si>
  <si>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</si>
  <si>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</si>
  <si>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</si>
  <si>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</si>
  <si>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</si>
  <si>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</si>
  <si>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</si>
  <si>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</si>
  <si>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</si>
  <si>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</si>
  <si>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</si>
  <si>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</si>
  <si>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</si>
  <si>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</si>
  <si>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</si>
  <si>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</si>
  <si>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</si>
  <si>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</si>
  <si>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</si>
  <si>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</si>
  <si>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</si>
  <si>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</si>
  <si>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</si>
  <si>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</si>
  <si>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</si>
  <si>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</si>
  <si>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</si>
  <si>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</si>
  <si>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</si>
  <si>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</si>
  <si>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</si>
  <si>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</si>
  <si>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</si>
  <si>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</si>
  <si>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</si>
  <si>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</si>
  <si>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</si>
  <si>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</si>
  <si>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</si>
  <si>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</si>
  <si>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</si>
  <si>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</si>
  <si>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</si>
  <si>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</si>
  <si>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</si>
  <si>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</si>
  <si>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</si>
  <si>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</si>
  <si>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</si>
  <si>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</si>
  <si>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</si>
  <si>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</si>
  <si>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</si>
  <si>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</si>
  <si>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</si>
  <si>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</si>
  <si>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</si>
  <si>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</si>
  <si>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</si>
  <si>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</si>
  <si>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</si>
  <si>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</si>
  <si>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</si>
  <si>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</si>
  <si>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</si>
  <si>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</si>
  <si>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</si>
  <si>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</si>
  <si>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</si>
  <si>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</si>
  <si>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</si>
  <si>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</si>
  <si>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</si>
  <si>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</si>
  <si>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</si>
  <si>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</si>
  <si>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</si>
  <si>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</si>
  <si>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</si>
  <si>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</si>
  <si>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</si>
  <si>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</si>
  <si>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</si>
  <si>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</si>
  <si>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</si>
  <si>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</si>
  <si>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</si>
  <si>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</si>
  <si>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</si>
  <si>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</si>
  <si>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</si>
  <si>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</si>
  <si>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</si>
  <si>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</si>
  <si>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</si>
  <si>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</si>
  <si>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</si>
  <si>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</si>
  <si>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</si>
  <si>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</si>
  <si>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</si>
  <si>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</si>
  <si>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</si>
  <si>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</si>
  <si>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</si>
  <si>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</si>
  <si>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</si>
  <si>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</si>
  <si>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</si>
  <si>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</si>
  <si>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</si>
  <si>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</si>
  <si>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</si>
  <si>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</si>
  <si>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</si>
  <si>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</si>
  <si>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</si>
  <si>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</si>
  <si>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</si>
  <si>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</si>
  <si>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</si>
  <si>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</si>
  <si>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</si>
  <si>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</si>
  <si>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</si>
  <si>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</si>
  <si>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</si>
  <si>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</si>
  <si>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</si>
  <si>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</si>
  <si>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</si>
  <si>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</si>
  <si>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</si>
  <si>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</si>
  <si>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</si>
  <si>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</si>
  <si>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</si>
  <si>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</si>
  <si>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</si>
  <si>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</si>
  <si>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</si>
  <si>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</si>
  <si>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</si>
  <si>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</si>
  <si>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</si>
  <si>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</si>
  <si>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</si>
  <si>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</si>
  <si>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</si>
  <si>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</si>
  <si>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</si>
  <si>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</si>
  <si>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</si>
  <si>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</si>
  <si>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</si>
  <si>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</si>
  <si>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</si>
  <si>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</si>
  <si>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</si>
  <si>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</si>
  <si>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</si>
  <si>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</si>
  <si>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</si>
  <si>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</si>
  <si>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</si>
  <si>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</si>
  <si>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</si>
  <si>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</si>
  <si>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</si>
  <si>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</si>
  <si>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</si>
  <si>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</si>
  <si>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</si>
  <si>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</si>
  <si>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</si>
  <si>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</si>
  <si>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</si>
  <si>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</si>
  <si>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</si>
  <si>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</si>
  <si>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</si>
  <si>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</si>
  <si>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</si>
  <si>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</si>
  <si>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</si>
  <si>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</si>
  <si>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</si>
  <si>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</si>
  <si>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</si>
  <si>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</si>
  <si>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</si>
  <si>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</si>
  <si>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</si>
  <si>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</si>
  <si>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</si>
  <si>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</si>
  <si>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</si>
  <si>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</si>
  <si>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</si>
  <si>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</si>
  <si>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</si>
  <si>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</si>
  <si>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</si>
  <si>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</si>
  <si>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</si>
  <si>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</si>
  <si>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</si>
  <si>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</si>
  <si>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</si>
  <si>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</si>
  <si>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</si>
  <si>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</si>
  <si>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</si>
  <si>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</si>
  <si>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</si>
  <si>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</si>
  <si>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</si>
  <si>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</si>
  <si>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</si>
  <si>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</si>
  <si>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</si>
  <si>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</si>
  <si>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</si>
  <si>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</si>
  <si>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</si>
  <si>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</si>
  <si>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</si>
  <si>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</si>
  <si>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</si>
  <si>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</si>
  <si>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</si>
  <si>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</si>
  <si>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</si>
  <si>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</si>
  <si>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</si>
  <si>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</si>
  <si>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</si>
  <si>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</si>
  <si>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</si>
  <si>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</si>
  <si>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</si>
  <si>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</si>
  <si>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</si>
  <si>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</si>
  <si>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</si>
  <si>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</si>
  <si>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</si>
  <si>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</si>
  <si>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</si>
  <si>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</si>
  <si>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</si>
  <si>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</si>
  <si>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</si>
  <si>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</si>
  <si>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</si>
  <si>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</si>
  <si>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</si>
  <si>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</si>
  <si>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</si>
  <si>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</si>
  <si>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</si>
  <si>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</si>
  <si>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</si>
  <si>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</si>
  <si>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</si>
  <si>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</si>
  <si>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</si>
  <si>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</si>
  <si>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</si>
  <si>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</si>
  <si>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</si>
  <si>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</si>
  <si>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</si>
  <si>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</si>
  <si>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</si>
  <si>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</si>
  <si>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</si>
  <si>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</si>
  <si>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</si>
  <si>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</si>
  <si>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</si>
  <si>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</si>
  <si>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</si>
  <si>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</si>
  <si>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</si>
  <si>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</si>
  <si>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</si>
  <si>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</si>
  <si>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</si>
  <si>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</si>
  <si>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</si>
  <si>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</si>
  <si>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</si>
  <si>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</si>
  <si>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</si>
  <si>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</si>
  <si>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</si>
  <si>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</si>
  <si>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</si>
  <si>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</si>
  <si>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</si>
  <si>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</si>
  <si>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</si>
  <si>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</si>
  <si>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</si>
  <si>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</si>
  <si>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</si>
  <si>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</si>
  <si>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</si>
  <si>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</si>
  <si>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</si>
  <si>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</si>
  <si>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</si>
  <si>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</si>
  <si>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</si>
  <si>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</si>
  <si>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</si>
  <si>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</si>
  <si>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</si>
  <si>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</si>
  <si>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</si>
  <si>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</si>
  <si>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</si>
  <si>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</si>
  <si>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</si>
  <si>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</si>
  <si>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</si>
  <si>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</si>
  <si>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</si>
  <si>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</si>
  <si>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</si>
  <si>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</si>
  <si>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</si>
  <si>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</si>
  <si>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</si>
  <si>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</si>
  <si>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</si>
  <si>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</si>
  <si>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</si>
  <si>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</si>
  <si>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</si>
  <si>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</si>
  <si>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</si>
  <si>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</si>
  <si>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</si>
  <si>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</si>
  <si>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</si>
  <si>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</si>
  <si>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</si>
  <si>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</si>
  <si>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</si>
  <si>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</si>
  <si>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</si>
  <si>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</si>
  <si>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</si>
  <si>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</si>
  <si>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</si>
  <si>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</si>
  <si>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</si>
  <si>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</si>
  <si>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</si>
  <si>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</si>
  <si>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</si>
  <si>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</si>
  <si>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</si>
  <si>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</si>
  <si>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</si>
  <si>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</si>
  <si>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</si>
  <si>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</si>
  <si>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</si>
  <si>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</si>
  <si>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</si>
  <si>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</si>
  <si>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</si>
  <si>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</si>
  <si>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</si>
  <si>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</si>
  <si>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</si>
  <si>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</si>
  <si>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</si>
  <si>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</si>
  <si>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</si>
  <si>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</si>
  <si>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</si>
  <si>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</si>
  <si>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</si>
  <si>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</si>
  <si>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</si>
  <si>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</si>
  <si>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</si>
  <si>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</si>
  <si>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</si>
  <si>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</si>
  <si>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</si>
  <si>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</si>
  <si>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</si>
  <si>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</si>
  <si>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</si>
  <si>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</si>
  <si>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</si>
  <si>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</si>
  <si>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</si>
  <si>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</si>
  <si>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</si>
  <si>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</si>
  <si>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</si>
  <si>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</si>
  <si>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</si>
  <si>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</si>
  <si>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</si>
  <si>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</si>
  <si>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</si>
  <si>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</si>
  <si>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</si>
  <si>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</si>
  <si>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</si>
  <si>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</si>
  <si>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</si>
  <si>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</si>
  <si>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</si>
  <si>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</si>
  <si>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</si>
  <si>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</si>
  <si>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</si>
  <si>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</si>
  <si>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</si>
  <si>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</si>
  <si>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</si>
  <si>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</si>
  <si>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</si>
  <si>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</si>
  <si>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</si>
  <si>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</si>
  <si>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</si>
  <si>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</si>
  <si>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</si>
  <si>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</si>
  <si>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</si>
  <si>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</si>
  <si>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</si>
  <si>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</si>
  <si>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</si>
  <si>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</si>
  <si>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</si>
  <si>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</si>
  <si>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</si>
  <si>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</si>
  <si>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</si>
  <si>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</si>
  <si>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</si>
  <si>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</si>
  <si>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</si>
  <si>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</si>
  <si>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</si>
  <si>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</si>
  <si>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</si>
  <si>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</si>
  <si>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</si>
  <si>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</si>
  <si>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</si>
  <si>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</si>
  <si>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</si>
  <si>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</si>
  <si>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</si>
  <si>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</si>
  <si>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</si>
  <si>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</si>
  <si>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</si>
  <si>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</si>
  <si>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</si>
  <si>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</si>
  <si>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</si>
  <si>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</si>
  <si>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</si>
  <si>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</si>
  <si>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</si>
  <si>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</si>
  <si>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</si>
  <si>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</si>
  <si>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</si>
  <si>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</si>
  <si>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</si>
  <si>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</si>
  <si>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</si>
  <si>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</si>
  <si>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</si>
  <si>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</si>
  <si>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</si>
  <si>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</si>
  <si>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</si>
  <si>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</si>
  <si>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</si>
  <si>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</si>
  <si>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</si>
  <si>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</si>
  <si>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</si>
  <si>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</si>
  <si>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</si>
  <si>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</si>
  <si>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</si>
  <si>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</si>
  <si>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</si>
  <si>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</si>
  <si>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</si>
  <si>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</si>
  <si>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</si>
  <si>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</si>
  <si>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</si>
  <si>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</si>
  <si>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</si>
  <si>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</si>
  <si>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</si>
  <si>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</si>
  <si>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</si>
  <si>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</si>
  <si>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</si>
  <si>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</si>
  <si>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</si>
  <si>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</si>
  <si>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</si>
  <si>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</si>
  <si>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</si>
  <si>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</si>
  <si>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</si>
  <si>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</si>
  <si>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</si>
  <si>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</si>
  <si>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</si>
  <si>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</si>
  <si>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</si>
  <si>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</si>
  <si>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</si>
  <si>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</si>
  <si>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</si>
  <si>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</si>
  <si>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</si>
  <si>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</si>
  <si>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</si>
  <si>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</si>
  <si>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</si>
  <si>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</si>
  <si>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</si>
  <si>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</si>
  <si>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</si>
  <si>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</si>
  <si>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</si>
  <si>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</si>
  <si>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</si>
  <si>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</si>
  <si>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</si>
  <si>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</si>
  <si>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</si>
  <si>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</si>
  <si>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</si>
  <si>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</si>
  <si>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</si>
  <si>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</si>
  <si>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</si>
  <si>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</si>
  <si>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</si>
  <si>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</si>
  <si>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</si>
  <si>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</si>
  <si>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</si>
  <si>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</si>
  <si>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</si>
  <si>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</si>
  <si>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</si>
  <si>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</si>
  <si>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</si>
  <si>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</si>
  <si>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</si>
  <si>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</si>
  <si>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</si>
  <si>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</si>
  <si>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</si>
  <si>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</si>
  <si>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</si>
  <si>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</si>
  <si>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</si>
  <si>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</si>
  <si>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</si>
  <si>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</si>
  <si>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</si>
  <si>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</si>
  <si>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</si>
  <si>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</si>
  <si>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</si>
  <si>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</si>
  <si>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</si>
  <si>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</si>
  <si>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</si>
  <si>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</si>
  <si>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</si>
  <si>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</si>
  <si>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</si>
  <si>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</si>
  <si>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</si>
  <si>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</si>
  <si>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</si>
  <si>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</si>
  <si>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</si>
  <si>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</si>
  <si>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</si>
  <si>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</si>
  <si>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</si>
  <si>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</si>
  <si>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</si>
  <si>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</si>
  <si>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</si>
  <si>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</si>
  <si>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</si>
  <si>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</si>
  <si>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</si>
  <si>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</si>
  <si>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</si>
  <si>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</si>
  <si>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</si>
  <si>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</si>
  <si>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</si>
  <si>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</si>
  <si>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</si>
  <si>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</si>
  <si>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</si>
  <si>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</si>
  <si>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</si>
  <si>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</si>
  <si>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</si>
  <si>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</si>
  <si>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</si>
  <si>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</si>
  <si>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</si>
  <si>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</si>
  <si>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</si>
  <si>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</si>
  <si>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</si>
  <si>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</si>
  <si>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</si>
  <si>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</si>
  <si>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</si>
  <si>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</si>
  <si>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</si>
  <si>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</si>
  <si>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</si>
  <si>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</si>
  <si>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</si>
  <si>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</si>
  <si>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</si>
  <si>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</si>
  <si>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</si>
  <si>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</si>
  <si>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</si>
  <si>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</si>
  <si>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</si>
  <si>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</si>
  <si>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</si>
  <si>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</si>
  <si>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</si>
  <si>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</si>
  <si>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</si>
  <si>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</si>
  <si>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</si>
  <si>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</si>
  <si>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</si>
  <si>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</si>
  <si>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</si>
  <si>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</si>
  <si>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</si>
  <si>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</si>
  <si>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</si>
  <si>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</si>
  <si>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</si>
  <si>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</si>
  <si>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</si>
  <si>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</si>
  <si>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</si>
  <si>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</si>
  <si>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</si>
  <si>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</si>
  <si>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</si>
  <si>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</si>
  <si>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</si>
  <si>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</si>
  <si>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</si>
  <si>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</si>
  <si>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</si>
  <si>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</si>
  <si>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</si>
  <si>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</si>
  <si>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</si>
  <si>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</si>
  <si>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</si>
  <si>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</si>
  <si>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</si>
  <si>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</si>
  <si>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</si>
  <si>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</si>
  <si>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</si>
  <si>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</si>
  <si>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</si>
  <si>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</si>
  <si>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</si>
  <si>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</si>
  <si>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</si>
  <si>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</si>
  <si>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</si>
  <si>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</si>
  <si>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</si>
  <si>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</si>
  <si>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</si>
  <si>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</si>
  <si>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</si>
  <si>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</si>
  <si>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</si>
  <si>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</si>
  <si>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</si>
  <si>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</si>
  <si>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</si>
  <si>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</si>
  <si>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</si>
  <si>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</si>
  <si>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</si>
  <si>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</si>
  <si>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</si>
  <si>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</si>
  <si>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</si>
  <si>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</si>
  <si>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</si>
  <si>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</si>
  <si>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</si>
  <si>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</si>
  <si>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</si>
  <si>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</si>
  <si>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</si>
  <si>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</si>
  <si>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</si>
  <si>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</si>
  <si>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</si>
  <si>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</si>
  <si>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</si>
  <si>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</si>
  <si>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</si>
  <si>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</si>
  <si>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</si>
  <si>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</si>
  <si>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</si>
  <si>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</si>
  <si>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</si>
  <si>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</si>
  <si>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</si>
  <si>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</si>
  <si>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</si>
  <si>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</si>
  <si>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</si>
  <si>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</si>
  <si>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</si>
  <si>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</si>
  <si>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</si>
  <si>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</si>
  <si>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</si>
  <si>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</si>
  <si>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</si>
  <si>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</si>
  <si>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</si>
  <si>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</si>
  <si>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</si>
  <si>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</si>
  <si>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</si>
  <si>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</si>
  <si>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</si>
  <si>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</si>
  <si>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</si>
  <si>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</si>
  <si>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</si>
  <si>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</si>
  <si>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</si>
  <si>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</si>
  <si>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</si>
  <si>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</si>
  <si>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</si>
  <si>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</si>
  <si>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</si>
  <si>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</si>
  <si>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</si>
  <si>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</si>
  <si>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</si>
  <si>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</si>
  <si>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</si>
  <si>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</si>
  <si>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</si>
  <si>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</si>
  <si>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</si>
  <si>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</si>
  <si>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</si>
  <si>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</si>
  <si>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</si>
  <si>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</si>
  <si>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</si>
  <si>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</si>
  <si>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</si>
  <si>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</si>
  <si>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</si>
  <si>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</si>
  <si>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</si>
  <si>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</si>
  <si>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</si>
  <si>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</si>
  <si>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</si>
  <si>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</si>
  <si>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</si>
  <si>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</si>
  <si>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</si>
  <si>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</si>
  <si>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</si>
  <si>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</si>
  <si>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</si>
  <si>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</si>
  <si>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</si>
  <si>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</si>
  <si>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</si>
  <si>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</si>
  <si>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</si>
  <si>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</si>
  <si>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</si>
  <si>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</si>
  <si>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</si>
  <si>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</si>
  <si>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</si>
  <si>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</si>
  <si>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</si>
  <si>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</si>
  <si>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</si>
  <si>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</si>
  <si>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</si>
  <si>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</si>
  <si>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</si>
  <si>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</si>
  <si>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</si>
  <si>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</si>
  <si>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</si>
  <si>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</si>
  <si>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</si>
  <si>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</si>
  <si>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</si>
  <si>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</si>
  <si>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</si>
  <si>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</si>
  <si>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</si>
  <si>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</si>
  <si>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</si>
  <si>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</si>
  <si>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</si>
  <si>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</si>
  <si>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</si>
  <si>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</si>
  <si>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</si>
  <si>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</si>
  <si>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</si>
  <si>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</si>
  <si>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</si>
  <si>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</si>
  <si>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</si>
  <si>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</si>
  <si>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</si>
  <si>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</si>
  <si>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</si>
  <si>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</si>
  <si>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</si>
  <si>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</si>
  <si>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</si>
  <si>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</si>
  <si>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</si>
  <si>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</si>
  <si>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</si>
  <si>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</si>
  <si>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</si>
  <si>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</si>
  <si>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</si>
  <si>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</si>
  <si>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</si>
  <si>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</si>
  <si>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</si>
  <si>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</si>
  <si>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</si>
  <si>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</si>
  <si>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</si>
  <si>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</si>
  <si>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</si>
  <si>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</si>
  <si>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</si>
  <si>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</si>
  <si>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</si>
  <si>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</si>
  <si>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</si>
  <si>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</si>
  <si>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</si>
  <si>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</si>
  <si>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</si>
  <si>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</si>
  <si>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</si>
  <si>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</si>
  <si>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</si>
  <si>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</si>
  <si>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</si>
  <si>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</si>
  <si>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</si>
  <si>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</si>
  <si>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</si>
  <si>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</si>
  <si>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</si>
  <si>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</si>
  <si>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</si>
  <si>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</si>
  <si>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</si>
  <si>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</si>
  <si>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</si>
  <si>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</si>
  <si>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</si>
  <si>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</si>
  <si>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</si>
  <si>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</si>
  <si>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</si>
  <si>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</si>
  <si>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</si>
  <si>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</si>
  <si>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</si>
  <si>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</si>
  <si>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</si>
  <si>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</si>
  <si>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</si>
  <si>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</si>
  <si>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</si>
  <si>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</si>
  <si>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</si>
  <si>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</si>
  <si>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</si>
  <si>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</si>
  <si>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</si>
  <si>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</si>
  <si>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</si>
  <si>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</si>
  <si>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</si>
  <si>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</si>
  <si>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</si>
  <si>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</si>
  <si>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</si>
  <si>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</si>
  <si>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</si>
  <si>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</si>
  <si>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</si>
  <si>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</si>
  <si>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</si>
  <si>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</si>
  <si>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</si>
  <si>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</si>
  <si>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</si>
  <si>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</si>
  <si>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</si>
  <si>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</si>
  <si>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</si>
  <si>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</si>
  <si>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</si>
  <si>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</si>
  <si>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</si>
  <si>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</si>
  <si>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</si>
  <si>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</si>
  <si>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</si>
  <si>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</si>
  <si>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</si>
  <si>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</si>
  <si>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</si>
  <si>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</si>
  <si>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</si>
  <si>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</si>
  <si>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</si>
  <si>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</si>
  <si>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</si>
  <si>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</si>
  <si>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</si>
  <si>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</si>
  <si>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</si>
  <si>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</si>
  <si>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</si>
  <si>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</si>
  <si>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</si>
  <si>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</si>
  <si>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</si>
  <si>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</si>
  <si>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</si>
  <si>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</si>
  <si>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</si>
  <si>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</si>
  <si>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</si>
  <si>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</si>
  <si>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</si>
  <si>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</si>
  <si>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</si>
  <si>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</si>
  <si>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</si>
  <si>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</si>
  <si>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</si>
  <si>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</si>
  <si>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</si>
  <si>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</si>
  <si>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</si>
  <si>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</si>
  <si>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</si>
  <si>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</si>
  <si>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</si>
  <si>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</si>
  <si>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</si>
  <si>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</si>
  <si>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</si>
  <si>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</si>
  <si>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</si>
  <si>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</si>
  <si>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</si>
  <si>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</si>
  <si>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</si>
  <si>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</si>
  <si>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</si>
  <si>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</si>
  <si>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</si>
  <si>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</si>
  <si>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</si>
  <si>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</si>
  <si>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</si>
  <si>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</si>
  <si>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</si>
  <si>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</si>
  <si>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</si>
  <si>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</si>
  <si>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</si>
  <si>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</si>
  <si>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</si>
  <si>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</si>
  <si>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</si>
  <si>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</si>
  <si>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</si>
  <si>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</si>
  <si>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</si>
  <si>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</si>
  <si>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</si>
  <si>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</si>
  <si>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</si>
  <si>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</si>
  <si>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</si>
  <si>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</si>
  <si>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</si>
  <si>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</si>
  <si>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</si>
  <si>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</si>
  <si>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</si>
  <si>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</si>
  <si>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</si>
  <si>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</si>
  <si>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</si>
  <si>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</si>
  <si>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</si>
  <si>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</si>
  <si>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</si>
  <si>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</si>
  <si>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</si>
  <si>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</si>
  <si>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</si>
  <si>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</si>
  <si>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</si>
  <si>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</si>
  <si>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</si>
  <si>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</si>
  <si>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</si>
  <si>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</si>
  <si>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</si>
  <si>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</si>
  <si>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</si>
  <si>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</si>
  <si>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</si>
  <si>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</si>
  <si>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</si>
  <si>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</si>
  <si>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</si>
  <si>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</si>
  <si>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</si>
  <si>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</si>
  <si>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</si>
  <si>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</si>
  <si>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</si>
  <si>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</si>
  <si>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</si>
  <si>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</si>
  <si>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</si>
  <si>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</si>
  <si>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</si>
  <si>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</si>
  <si>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</si>
  <si>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</si>
  <si>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</si>
  <si>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</si>
  <si>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</si>
  <si>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</si>
  <si>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</si>
  <si>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</si>
  <si>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</si>
  <si>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</si>
  <si>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</si>
  <si>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</si>
  <si>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</si>
  <si>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</si>
  <si>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</si>
  <si>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</si>
  <si>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</si>
  <si>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</si>
  <si>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</si>
  <si>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</si>
  <si>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</si>
  <si>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</si>
  <si>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</si>
  <si>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</si>
  <si>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</si>
  <si>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</si>
  <si>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</si>
  <si>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</si>
  <si>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</si>
  <si>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</si>
  <si>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</si>
  <si>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</si>
  <si>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</si>
  <si>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</si>
  <si>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</si>
  <si>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</si>
  <si>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</si>
  <si>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</si>
  <si>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</si>
  <si>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</si>
  <si>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</si>
  <si>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</si>
  <si>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</si>
  <si>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</si>
  <si>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</si>
  <si>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</si>
  <si>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</si>
  <si>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</si>
  <si>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</si>
  <si>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</si>
  <si>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</si>
  <si>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</si>
  <si>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</si>
  <si>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</si>
  <si>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</si>
  <si>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</si>
  <si>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</si>
  <si>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</si>
  <si>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</si>
  <si>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</si>
  <si>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</si>
  <si>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</si>
  <si>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</si>
  <si>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</si>
  <si>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</si>
  <si>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</si>
  <si>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</si>
  <si>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</si>
  <si>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</si>
  <si>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</si>
  <si>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</si>
  <si>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</si>
  <si>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</si>
  <si>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</si>
  <si>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</si>
  <si>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</si>
  <si>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</si>
  <si>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</si>
  <si>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</si>
  <si>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</si>
  <si>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</si>
  <si>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</si>
  <si>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</si>
  <si>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</si>
  <si>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</si>
  <si>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</si>
  <si>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</si>
  <si>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</si>
  <si>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</si>
  <si>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</si>
  <si>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</si>
  <si>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</si>
  <si>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</si>
  <si>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</si>
  <si>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</si>
  <si>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</si>
  <si>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</si>
  <si>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</si>
  <si>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</si>
  <si>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</si>
  <si>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</si>
  <si>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</si>
  <si>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</si>
  <si>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</si>
  <si>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</si>
  <si>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</si>
  <si>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</si>
  <si>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</si>
  <si>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</si>
  <si>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</si>
  <si>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</si>
  <si>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</si>
  <si>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</si>
  <si>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</si>
  <si>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</si>
  <si>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</si>
  <si>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</si>
  <si>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</si>
  <si>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</si>
  <si>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</si>
  <si>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</si>
  <si>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</si>
  <si>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</si>
  <si>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</si>
  <si>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</si>
  <si>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</si>
  <si>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</si>
  <si>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</si>
  <si>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</si>
  <si>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</si>
  <si>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</si>
  <si>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</si>
  <si>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</si>
  <si>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</si>
  <si>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</si>
  <si>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</si>
  <si>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</si>
  <si>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</si>
  <si>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</si>
  <si>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</si>
  <si>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</si>
  <si>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</si>
  <si>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</si>
  <si>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</si>
  <si>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</si>
  <si>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</si>
  <si>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</si>
  <si>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</si>
  <si>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</si>
  <si>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</si>
  <si>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</si>
  <si>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</si>
  <si>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</si>
  <si>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</si>
  <si>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</si>
  <si>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</si>
  <si>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</si>
  <si>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</si>
  <si>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</si>
  <si>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</si>
  <si>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</si>
  <si>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</si>
  <si>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</si>
  <si>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</si>
  <si>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</si>
  <si>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</si>
  <si>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</si>
  <si>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</si>
  <si>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</si>
  <si>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</si>
  <si>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</si>
  <si>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</si>
  <si>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</si>
  <si>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</si>
  <si>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</si>
  <si>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</si>
  <si>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</si>
  <si>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</si>
  <si>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</si>
  <si>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</si>
  <si>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</si>
  <si>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</si>
  <si>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</si>
  <si>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</si>
  <si>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</si>
  <si>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</si>
  <si>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</si>
  <si>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</si>
  <si>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</si>
  <si>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</si>
  <si>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</si>
  <si>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</si>
  <si>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</si>
  <si>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</si>
  <si>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</si>
  <si>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</si>
  <si>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</si>
  <si>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</si>
  <si>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</si>
  <si>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</si>
  <si>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</si>
  <si>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</si>
  <si>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</si>
  <si>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</si>
  <si>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</si>
  <si>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</si>
  <si>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</si>
  <si>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</si>
  <si>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</si>
  <si>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</si>
  <si>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</si>
  <si>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</si>
  <si>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</si>
  <si>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</si>
  <si>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</si>
  <si>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</si>
  <si>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</si>
  <si>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</si>
  <si>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</si>
  <si>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</si>
  <si>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</si>
  <si>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</si>
  <si>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</si>
  <si>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</si>
  <si>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</si>
  <si>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</si>
  <si>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</si>
  <si>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</si>
  <si>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</si>
  <si>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</si>
  <si>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</si>
  <si>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</si>
  <si>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</si>
  <si>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</si>
  <si>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</si>
  <si>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</si>
  <si>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</si>
  <si>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</si>
  <si>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</si>
  <si>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</si>
  <si>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</si>
  <si>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</si>
  <si>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</si>
  <si>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</si>
  <si>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</si>
  <si>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</si>
  <si>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</si>
  <si>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</si>
  <si>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</si>
  <si>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</si>
  <si>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</si>
  <si>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</si>
  <si>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</si>
  <si>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</si>
  <si>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</si>
  <si>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</si>
  <si>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</si>
  <si>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</si>
  <si>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</si>
  <si>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</si>
  <si>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</si>
  <si>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</si>
  <si>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</si>
  <si>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</si>
  <si>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</si>
  <si>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</si>
  <si>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</si>
  <si>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</si>
  <si>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</si>
  <si>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</si>
  <si>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</si>
  <si>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</si>
  <si>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</si>
  <si>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</si>
  <si>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</si>
  <si>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</si>
  <si>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</si>
  <si>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</si>
  <si>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</si>
  <si>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</si>
  <si>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</si>
  <si>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</si>
  <si>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</si>
  <si>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</si>
  <si>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</si>
  <si>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</si>
  <si>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</si>
  <si>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</si>
  <si>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</si>
  <si>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</si>
  <si>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</si>
  <si>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</si>
  <si>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</si>
  <si>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</si>
  <si>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</si>
  <si>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</si>
  <si>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</si>
  <si>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</si>
  <si>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</si>
  <si>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</si>
  <si>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</si>
  <si>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</si>
  <si>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</si>
  <si>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</si>
  <si>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</si>
  <si>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</si>
  <si>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</si>
  <si>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</si>
  <si>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</si>
  <si>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</si>
  <si>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</si>
  <si>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</si>
  <si>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</si>
  <si>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</si>
  <si>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</si>
  <si>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</si>
  <si>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</si>
  <si>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</si>
  <si>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</si>
  <si>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</si>
  <si>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</si>
  <si>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</si>
  <si>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</si>
  <si>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</si>
  <si>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</si>
  <si>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</si>
  <si>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</si>
  <si>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</si>
  <si>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</si>
  <si>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</si>
  <si>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</si>
  <si>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</si>
  <si>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</si>
  <si>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</si>
  <si>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</si>
  <si>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</si>
  <si>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</si>
  <si>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</si>
  <si>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</si>
  <si>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</si>
  <si>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</si>
  <si>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</si>
  <si>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</si>
  <si>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</si>
  <si>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</si>
  <si>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</si>
  <si>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</si>
  <si>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</si>
  <si>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</si>
  <si>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</si>
  <si>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</si>
  <si>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</si>
  <si>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</si>
  <si>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</si>
  <si>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</si>
  <si>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</si>
  <si>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</si>
  <si>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</si>
  <si>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</si>
  <si>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</si>
  <si>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</si>
  <si>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</si>
  <si>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</si>
  <si>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</si>
  <si>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</si>
  <si>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</si>
  <si>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</si>
  <si>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</si>
  <si>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</si>
  <si>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</si>
  <si>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</si>
  <si>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</si>
  <si>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</si>
  <si>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</si>
  <si>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</si>
  <si>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</si>
  <si>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</si>
  <si>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</si>
  <si>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</si>
  <si>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</si>
  <si>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</si>
  <si>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</si>
  <si>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</si>
  <si>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</si>
  <si>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</si>
  <si>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</si>
  <si>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</si>
  <si>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</si>
  <si>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</si>
  <si>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</si>
  <si>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</si>
  <si>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</si>
  <si>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</si>
  <si>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</si>
  <si>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</si>
  <si>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</si>
  <si>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</si>
  <si>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</si>
  <si>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</si>
  <si>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</si>
  <si>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</si>
  <si>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</si>
  <si>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</si>
  <si>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</si>
  <si>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</si>
  <si>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</si>
  <si>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</si>
  <si>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</si>
  <si>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</si>
  <si>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</si>
  <si>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</si>
  <si>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</si>
  <si>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</si>
  <si>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</si>
  <si>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</si>
  <si>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</si>
  <si>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</si>
  <si>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</si>
  <si>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</si>
  <si>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</si>
  <si>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</si>
  <si>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</si>
  <si>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</si>
  <si>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</si>
  <si>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</si>
  <si>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</si>
  <si>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</si>
  <si>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</si>
  <si>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</si>
  <si>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</si>
  <si>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</si>
  <si>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</si>
  <si>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</si>
  <si>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</si>
  <si>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</si>
  <si>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</si>
  <si>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</si>
  <si>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</si>
  <si>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</si>
  <si>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</si>
  <si>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</si>
  <si>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</si>
  <si>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</si>
  <si>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</si>
  <si>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</si>
  <si>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</si>
  <si>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</si>
  <si>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</si>
  <si>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</si>
  <si>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</si>
  <si>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</si>
  <si>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</si>
  <si>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</si>
  <si>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</si>
  <si>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</si>
  <si>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</si>
  <si>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</si>
  <si>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</si>
  <si>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</si>
  <si>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</si>
  <si>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</si>
  <si>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</si>
  <si>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</si>
  <si>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</si>
  <si>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</si>
  <si>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</si>
  <si>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</si>
  <si>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</si>
  <si>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</si>
  <si>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</si>
  <si>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</si>
  <si>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</si>
  <si>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</si>
  <si>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</si>
  <si>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</si>
  <si>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</si>
  <si>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</si>
  <si>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</si>
  <si>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</si>
  <si>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</si>
  <si>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</si>
  <si>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</si>
  <si>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</si>
  <si>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</si>
  <si>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</si>
  <si>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</si>
  <si>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</si>
  <si>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</si>
  <si>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</si>
  <si>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</si>
  <si>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</si>
  <si>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</si>
  <si>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</si>
  <si>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</si>
  <si>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</si>
  <si>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</si>
  <si>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</si>
  <si>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</si>
  <si>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</si>
  <si>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</si>
  <si>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</si>
  <si>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</si>
  <si>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</si>
  <si>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</si>
  <si>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</si>
  <si>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</si>
  <si>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</si>
  <si>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</si>
  <si>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</si>
  <si>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</si>
  <si>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</si>
  <si>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</si>
  <si>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</si>
  <si>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</si>
  <si>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</si>
  <si>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</si>
  <si>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</si>
  <si>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</si>
  <si>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</si>
  <si>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</si>
  <si>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</si>
  <si>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</si>
  <si>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</si>
  <si>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</si>
  <si>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</si>
  <si>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</si>
  <si>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</si>
  <si>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</si>
  <si>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</si>
  <si>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</si>
  <si>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</si>
  <si>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</si>
  <si>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</si>
  <si>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</si>
  <si>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</si>
  <si>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</si>
  <si>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</si>
  <si>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</si>
  <si>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</si>
  <si>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</si>
  <si>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</si>
  <si>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</si>
  <si>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</si>
  <si>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</si>
  <si>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</si>
  <si>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</si>
  <si>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</si>
  <si>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</si>
  <si>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</si>
  <si>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</si>
  <si>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</si>
  <si>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</si>
  <si>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</si>
  <si>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</si>
  <si>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</si>
  <si>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</si>
  <si>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</si>
  <si>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</si>
  <si>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</si>
  <si>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</si>
  <si>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</si>
  <si>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</si>
  <si>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</si>
  <si>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</si>
  <si>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</si>
  <si>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</si>
  <si>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</si>
  <si>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</si>
  <si>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</si>
  <si>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</si>
  <si>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</si>
  <si>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</si>
  <si>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</si>
  <si>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</si>
  <si>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</si>
  <si>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</si>
  <si>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</si>
  <si>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</si>
  <si>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</si>
  <si>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</si>
  <si>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</si>
  <si>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</si>
  <si>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</si>
  <si>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</si>
  <si>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</si>
  <si>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</si>
  <si>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</si>
  <si>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</si>
  <si>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</si>
  <si>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</si>
  <si>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</si>
  <si>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</si>
  <si>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</si>
  <si>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</si>
  <si>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</si>
  <si>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</si>
  <si>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</si>
  <si>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</si>
  <si>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</si>
  <si>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</si>
  <si>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</si>
  <si>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</si>
  <si>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</si>
  <si>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</si>
  <si>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</si>
  <si>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</si>
  <si>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</si>
  <si>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</si>
  <si>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</si>
  <si>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</si>
  <si>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</si>
  <si>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</si>
  <si>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</si>
  <si>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</si>
  <si>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</si>
  <si>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</si>
  <si>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</si>
  <si>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</si>
  <si>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</si>
  <si>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</si>
  <si>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</si>
  <si>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</si>
  <si>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</si>
  <si>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</si>
  <si>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</si>
  <si>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</si>
  <si>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</si>
  <si>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</si>
  <si>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</si>
  <si>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</si>
  <si>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</si>
  <si>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</si>
  <si>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</si>
  <si>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</si>
  <si>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</si>
  <si>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</si>
  <si>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</si>
  <si>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</si>
  <si>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</si>
  <si>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</si>
  <si>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</si>
  <si>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</si>
  <si>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</si>
  <si>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</si>
  <si>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</si>
  <si>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</si>
  <si>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</si>
  <si>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</si>
  <si>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</si>
  <si>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</si>
  <si>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</si>
  <si>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</si>
  <si>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</si>
  <si>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</si>
  <si>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</si>
  <si>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</si>
  <si>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</si>
  <si>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</si>
  <si>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</si>
  <si>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</si>
  <si>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</si>
  <si>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</si>
  <si>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</si>
  <si>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</si>
  <si>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</si>
  <si>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</si>
  <si>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</si>
  <si>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</si>
  <si>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</si>
  <si>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</si>
  <si>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</si>
  <si>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</si>
  <si>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</si>
  <si>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</si>
  <si>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</si>
  <si>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</si>
  <si>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</si>
  <si>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</si>
  <si>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</si>
  <si>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</si>
  <si>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</si>
  <si>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</si>
  <si>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</si>
  <si>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</si>
  <si>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</si>
  <si>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</si>
  <si>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</si>
  <si>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</si>
  <si>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</si>
  <si>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</si>
  <si>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</si>
  <si>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</si>
  <si>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</si>
  <si>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</si>
  <si>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</si>
  <si>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</si>
  <si>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</si>
  <si>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</si>
  <si>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</si>
  <si>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</si>
  <si>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</si>
  <si>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</si>
  <si>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</si>
  <si>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</si>
  <si>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</si>
  <si>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</si>
  <si>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</si>
  <si>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</si>
  <si>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</si>
  <si>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</si>
  <si>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</si>
  <si>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</si>
  <si>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</si>
  <si>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</si>
  <si>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</si>
  <si>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</si>
  <si>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</si>
  <si>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</si>
  <si>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</si>
  <si>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</si>
  <si>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</si>
  <si>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</si>
  <si>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</si>
  <si>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</si>
  <si>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</si>
  <si>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</si>
  <si>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</si>
  <si>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</si>
  <si>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</si>
  <si>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</si>
  <si>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</si>
  <si>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</si>
  <si>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</si>
  <si>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</si>
  <si>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</si>
  <si>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</si>
  <si>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</si>
  <si>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</si>
  <si>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</si>
  <si>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</si>
  <si>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</si>
  <si>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</si>
  <si>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</si>
  <si>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</si>
  <si>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</si>
  <si>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</si>
  <si>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</si>
  <si>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</si>
  <si>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</si>
  <si>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</si>
  <si>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</si>
  <si>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</si>
  <si>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</si>
  <si>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</si>
  <si>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</si>
  <si>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</si>
  <si>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</si>
  <si>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</si>
  <si>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</si>
  <si>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</si>
  <si>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</si>
  <si>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</si>
  <si>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</si>
  <si>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</si>
  <si>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</si>
  <si>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</si>
  <si>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</si>
  <si>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</si>
  <si>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</si>
  <si>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</si>
  <si>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</si>
  <si>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</si>
  <si>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</si>
  <si>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</si>
  <si>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</si>
  <si>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</si>
  <si>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</si>
  <si>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</si>
  <si>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</si>
  <si>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</si>
  <si>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</si>
  <si>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</si>
  <si>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</si>
  <si>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</si>
  <si>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</si>
  <si>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</si>
  <si>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</si>
  <si>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</si>
  <si>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</si>
  <si>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</si>
  <si>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</si>
  <si>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</si>
  <si>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</si>
  <si>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</si>
  <si>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</si>
  <si>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</si>
  <si>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</si>
  <si>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</si>
  <si>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</si>
  <si>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</si>
  <si>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</si>
  <si>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</si>
  <si>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</si>
  <si>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</si>
  <si>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</si>
  <si>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</si>
  <si>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</si>
  <si>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</si>
  <si>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</si>
  <si>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</si>
  <si>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</si>
  <si>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</si>
  <si>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</si>
  <si>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</si>
  <si>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</si>
  <si>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</si>
  <si>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</si>
  <si>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</si>
  <si>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</si>
  <si>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</si>
  <si>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</si>
  <si>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</si>
  <si>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</si>
  <si>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</si>
  <si>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</si>
  <si>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</si>
  <si>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</si>
  <si>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</si>
  <si>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</si>
  <si>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</si>
  <si>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</si>
  <si>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</si>
  <si>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</si>
  <si>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</si>
  <si>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</si>
  <si>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</si>
  <si>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</si>
  <si>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</si>
  <si>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</si>
  <si>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</si>
  <si>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</si>
  <si>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</si>
  <si>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</si>
  <si>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</si>
  <si>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</si>
  <si>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</si>
  <si>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</si>
  <si>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</si>
  <si>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</si>
  <si>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</si>
  <si>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</si>
  <si>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</si>
  <si>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</si>
  <si>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</si>
  <si>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</si>
  <si>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</si>
  <si>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</si>
  <si>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</si>
  <si>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</si>
  <si>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</si>
  <si>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</si>
  <si>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</si>
  <si>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</si>
  <si>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</si>
  <si>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</si>
  <si>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</si>
  <si>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</si>
  <si>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</si>
  <si>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</si>
  <si>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</si>
  <si>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</si>
  <si>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</si>
  <si>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</si>
  <si>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</si>
  <si>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</si>
  <si>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</si>
  <si>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</si>
  <si>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</si>
  <si>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</si>
  <si>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</si>
  <si>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</si>
  <si>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</si>
  <si>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</si>
  <si>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</si>
  <si>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</si>
  <si>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</si>
  <si>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</si>
  <si>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</si>
  <si>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</si>
  <si>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</si>
  <si>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</si>
  <si>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</si>
  <si>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</si>
  <si>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</si>
  <si>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</si>
  <si>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</si>
  <si>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</si>
  <si>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</si>
  <si>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</si>
  <si>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</si>
  <si>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</si>
  <si>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</si>
  <si>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</si>
  <si>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</si>
  <si>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</si>
  <si>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</si>
  <si>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</si>
  <si>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</si>
  <si>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</si>
  <si>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</si>
  <si>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</si>
  <si>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</si>
  <si>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</si>
  <si>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</si>
  <si>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</si>
  <si>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</si>
  <si>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</si>
  <si>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</si>
  <si>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</si>
  <si>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</si>
  <si>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</si>
  <si>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</si>
  <si>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</si>
  <si>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</si>
  <si>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</si>
  <si>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</si>
  <si>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</si>
  <si>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</si>
  <si>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</si>
  <si>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</si>
  <si>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</si>
  <si>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</si>
  <si>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</si>
  <si>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</si>
  <si>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</si>
  <si>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</si>
  <si>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</si>
  <si>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</si>
  <si>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</si>
  <si>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</si>
  <si>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</si>
  <si>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</si>
  <si>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</si>
  <si>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</si>
  <si>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</si>
  <si>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</si>
  <si>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</si>
  <si>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</si>
  <si>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</si>
  <si>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</si>
  <si>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</si>
  <si>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</si>
  <si>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</si>
  <si>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</si>
  <si>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</si>
  <si>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</si>
  <si>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</si>
  <si>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</si>
  <si>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</si>
  <si>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</si>
  <si>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</si>
  <si>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</si>
  <si>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</si>
  <si>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</si>
  <si>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</si>
  <si>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</si>
  <si>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</si>
  <si>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</si>
  <si>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</si>
  <si>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</si>
  <si>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</si>
  <si>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</si>
  <si>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</si>
  <si>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</si>
  <si>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</si>
  <si>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</si>
  <si>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</si>
  <si>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</si>
  <si>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</si>
  <si>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</si>
  <si>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</si>
  <si>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</si>
  <si>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</si>
  <si>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</si>
  <si>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</si>
  <si>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</si>
  <si>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</si>
  <si>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</si>
  <si>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</si>
  <si>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</si>
  <si>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</si>
  <si>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</si>
  <si>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</si>
  <si>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</si>
  <si>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</si>
  <si>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</si>
  <si>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</si>
  <si>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</si>
  <si>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</si>
  <si>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</si>
  <si>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</si>
  <si>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</si>
  <si>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</si>
  <si>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</si>
  <si>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</si>
  <si>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</si>
  <si>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</si>
  <si>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</si>
  <si>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</si>
  <si>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</si>
  <si>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</si>
  <si>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</si>
  <si>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</si>
  <si>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</si>
  <si>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</si>
  <si>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</si>
  <si>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</si>
  <si>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</si>
  <si>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</si>
  <si>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</si>
  <si>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</si>
  <si>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</si>
  <si>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</si>
  <si>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</si>
  <si>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</si>
  <si>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</si>
  <si>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</si>
  <si>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</si>
  <si>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</si>
  <si>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</si>
  <si>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</si>
  <si>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</si>
  <si>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</si>
  <si>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</si>
  <si>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</si>
  <si>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</si>
  <si>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</si>
  <si>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</si>
  <si>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</si>
  <si>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</si>
  <si>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</si>
  <si>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</si>
  <si>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</si>
  <si>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</si>
  <si>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</si>
  <si>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</si>
  <si>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</si>
  <si>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</si>
  <si>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</si>
  <si>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</si>
  <si>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</si>
  <si>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</si>
  <si>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</si>
  <si>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</si>
  <si>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</si>
  <si>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</si>
  <si>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</si>
  <si>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</si>
  <si>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</si>
  <si>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</si>
  <si>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</si>
  <si>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</si>
  <si>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</si>
  <si>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</si>
  <si>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</si>
  <si>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</si>
  <si>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</si>
  <si>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</si>
  <si>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</si>
  <si>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</si>
  <si>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</si>
  <si>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</si>
  <si>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</si>
  <si>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</si>
  <si>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</si>
  <si>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</si>
  <si>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</si>
  <si>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</si>
  <si>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</si>
  <si>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</si>
  <si>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</si>
  <si>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</si>
  <si>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</si>
  <si>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</si>
  <si>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</si>
  <si>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</si>
  <si>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</si>
  <si>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</si>
  <si>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</si>
  <si>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</si>
  <si>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</si>
  <si>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</si>
  <si>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</si>
  <si>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</si>
  <si>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</si>
  <si>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</si>
  <si>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</si>
  <si>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</si>
  <si>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</si>
  <si>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</si>
  <si>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</si>
  <si>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</si>
  <si>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</si>
  <si>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</si>
  <si>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</si>
  <si>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</si>
  <si>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</si>
  <si>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</si>
  <si>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</si>
  <si>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</si>
  <si>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</si>
  <si>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</si>
  <si>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</si>
  <si>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</si>
  <si>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</si>
  <si>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</si>
  <si>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</si>
  <si>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</si>
  <si>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</si>
  <si>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</si>
  <si>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</si>
  <si>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</si>
  <si>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</si>
  <si>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</si>
  <si>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</si>
  <si>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</si>
  <si>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</si>
  <si>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</si>
  <si>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</si>
  <si>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</si>
  <si>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</si>
  <si>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</si>
  <si>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</si>
  <si>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</si>
  <si>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</si>
  <si>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</si>
  <si>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</si>
  <si>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</si>
  <si>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</si>
  <si>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</si>
  <si>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</si>
  <si>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</si>
  <si>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</si>
  <si>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</si>
  <si>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</si>
  <si>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</si>
  <si>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</si>
  <si>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</si>
  <si>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</si>
  <si>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</si>
  <si>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</si>
  <si>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</si>
  <si>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</si>
  <si>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</si>
  <si>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</si>
  <si>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</si>
  <si>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</si>
  <si>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</si>
  <si>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</si>
  <si>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</si>
  <si>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</si>
  <si>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</si>
  <si>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</si>
  <si>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</si>
  <si>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</si>
  <si>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</si>
  <si>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</si>
  <si>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</si>
  <si>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</si>
  <si>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</si>
  <si>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</si>
  <si>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</si>
  <si>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</si>
  <si>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</si>
  <si>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</si>
  <si>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</si>
  <si>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</si>
  <si>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</si>
  <si>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</si>
  <si>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</si>
  <si>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</si>
  <si>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</si>
  <si>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</si>
  <si>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</si>
  <si>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</si>
  <si>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</si>
  <si>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</si>
  <si>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</si>
  <si>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</si>
  <si>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</si>
  <si>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</si>
  <si>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</si>
  <si>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</si>
  <si>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</si>
  <si>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</si>
  <si>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</si>
  <si>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</si>
  <si>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</si>
  <si>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</si>
  <si>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</si>
  <si>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</si>
  <si>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</si>
  <si>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</si>
  <si>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</si>
  <si>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</si>
  <si>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</si>
  <si>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</si>
  <si>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</si>
  <si>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</si>
  <si>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</si>
  <si>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</si>
  <si>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</si>
  <si>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</si>
  <si>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</si>
  <si>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</si>
  <si>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</si>
  <si>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</si>
  <si>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</si>
  <si>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</si>
  <si>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</si>
  <si>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</si>
  <si>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</si>
  <si>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</si>
  <si>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</si>
  <si>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</si>
  <si>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</si>
  <si>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</si>
  <si>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</si>
  <si>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</si>
  <si>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</si>
  <si>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</si>
  <si>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</si>
  <si>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</si>
  <si>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</si>
  <si>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</si>
  <si>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</si>
  <si>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</si>
  <si>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</si>
  <si>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</si>
  <si>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</si>
  <si>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</si>
  <si>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</si>
  <si>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</si>
  <si>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</si>
  <si>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</si>
  <si>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</si>
  <si>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</si>
  <si>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</si>
  <si>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</si>
  <si>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</si>
  <si>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</si>
  <si>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</si>
  <si>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</si>
  <si>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</si>
  <si>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</si>
  <si>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</si>
  <si>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</si>
  <si>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</si>
  <si>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</si>
  <si>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</si>
  <si>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</si>
  <si>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</si>
  <si>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</si>
  <si>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</si>
  <si>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</si>
  <si>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</si>
  <si>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</si>
  <si>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</si>
  <si>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</si>
  <si>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</si>
  <si>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</si>
  <si>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</si>
  <si>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</si>
  <si>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</si>
  <si>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</si>
  <si>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</si>
  <si>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</si>
  <si>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</si>
  <si>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</si>
  <si>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</si>
  <si>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</si>
  <si>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</si>
  <si>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</si>
  <si>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</si>
  <si>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</si>
  <si>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</si>
  <si>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</si>
  <si>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</si>
  <si>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</si>
  <si>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</si>
  <si>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</si>
  <si>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</si>
  <si>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</si>
  <si>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</si>
  <si>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</si>
  <si>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</si>
  <si>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</si>
  <si>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</si>
  <si>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</si>
  <si>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</si>
  <si>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</si>
  <si>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</si>
  <si>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</si>
  <si>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</si>
  <si>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</si>
  <si>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</si>
  <si>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</si>
  <si>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</si>
  <si>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</si>
  <si>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</si>
  <si>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</si>
  <si>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</si>
  <si>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</si>
  <si>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</si>
  <si>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</si>
  <si>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</si>
  <si>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</si>
  <si>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</si>
  <si>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</si>
  <si>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</si>
  <si>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</si>
  <si>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</si>
  <si>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</si>
  <si>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</si>
  <si>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</si>
  <si>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</si>
  <si>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</si>
  <si>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</si>
  <si>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</si>
  <si>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</si>
  <si>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</si>
  <si>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</si>
  <si>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</si>
  <si>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</si>
  <si>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</si>
  <si>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</si>
  <si>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</si>
  <si>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</si>
  <si>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</si>
  <si>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</si>
  <si>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</si>
  <si>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</si>
  <si>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</si>
  <si>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</si>
  <si>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</si>
  <si>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</si>
  <si>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</si>
  <si>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</si>
  <si>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</si>
  <si>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</si>
  <si>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</si>
  <si>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</si>
  <si>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</si>
  <si>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</si>
  <si>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</si>
  <si>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</si>
  <si>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</si>
  <si>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</si>
  <si>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</si>
  <si>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</si>
  <si>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</si>
  <si>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</si>
  <si>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</si>
  <si>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</si>
  <si>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</si>
  <si>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</si>
  <si>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</si>
  <si>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</si>
  <si>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</si>
  <si>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</si>
  <si>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</si>
  <si>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</si>
  <si>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</si>
  <si>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</si>
  <si>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</si>
  <si>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</si>
  <si>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</si>
  <si>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</si>
  <si>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</si>
  <si>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</si>
  <si>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</si>
  <si>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</si>
  <si>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</si>
  <si>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</si>
  <si>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</si>
  <si>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</si>
  <si>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</si>
  <si>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</si>
  <si>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</si>
  <si>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</si>
  <si>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</si>
  <si>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</si>
  <si>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</si>
  <si>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</si>
  <si>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</si>
  <si>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</si>
  <si>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</si>
  <si>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</si>
  <si>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</si>
  <si>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</si>
  <si>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</si>
  <si>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</si>
  <si>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</si>
  <si>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</si>
  <si>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</si>
  <si>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</si>
  <si>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</si>
  <si>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</si>
  <si>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</si>
  <si>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</si>
  <si>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</si>
  <si>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</si>
  <si>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</si>
  <si>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</si>
  <si>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</si>
  <si>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</si>
  <si>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</si>
  <si>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</si>
  <si>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</si>
  <si>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</si>
  <si>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</si>
  <si>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</si>
  <si>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</si>
  <si>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</si>
  <si>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</si>
  <si>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</si>
  <si>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</si>
  <si>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</si>
  <si>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</si>
  <si>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</si>
  <si>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</si>
  <si>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</si>
  <si>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</si>
  <si>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</si>
  <si>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</si>
  <si>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</si>
  <si>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</si>
  <si>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</si>
  <si>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</si>
  <si>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</si>
  <si>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</si>
  <si>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</si>
  <si>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</si>
  <si>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</si>
  <si>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</si>
  <si>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</si>
  <si>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</si>
  <si>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</si>
  <si>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</si>
  <si>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</si>
  <si>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</si>
  <si>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</si>
  <si>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</si>
  <si>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</si>
  <si>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</si>
  <si>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</si>
  <si>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</si>
  <si>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</si>
  <si>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</si>
  <si>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</si>
  <si>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</si>
  <si>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</si>
  <si>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</si>
  <si>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</si>
  <si>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</si>
  <si>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</si>
  <si>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</si>
  <si>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</si>
  <si>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</si>
  <si>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</si>
  <si>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</si>
  <si>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</si>
  <si>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</si>
  <si>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</si>
  <si>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</si>
  <si>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</si>
  <si>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</si>
  <si>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</si>
  <si>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</si>
  <si>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</si>
  <si>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</si>
  <si>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</si>
  <si>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</si>
  <si>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</si>
  <si>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</si>
  <si>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</si>
  <si>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</si>
  <si>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</si>
  <si>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</si>
  <si>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</si>
  <si>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</si>
  <si>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</si>
  <si>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</si>
  <si>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</si>
  <si>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</si>
  <si>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</si>
  <si>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</si>
  <si>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</si>
  <si>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</si>
  <si>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</si>
  <si>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</si>
  <si>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</si>
  <si>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</si>
  <si>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</si>
  <si>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</si>
  <si>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</si>
  <si>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</si>
  <si>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</si>
  <si>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</si>
  <si>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</si>
  <si>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</si>
  <si>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</si>
  <si>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</si>
  <si>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</si>
  <si>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</si>
  <si>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</si>
  <si>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</si>
  <si>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</si>
  <si>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</si>
  <si>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</si>
  <si>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</si>
  <si>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</si>
  <si>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</si>
  <si>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</si>
  <si>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</si>
  <si>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</si>
  <si>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</si>
  <si>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</si>
  <si>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</si>
  <si>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</si>
  <si>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</si>
  <si>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</si>
  <si>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</si>
  <si>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</si>
  <si>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</si>
  <si>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</si>
  <si>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</si>
  <si>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</si>
  <si>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</si>
  <si>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</si>
  <si>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</si>
  <si>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</si>
  <si>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</si>
  <si>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</si>
  <si>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</si>
  <si>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</si>
  <si>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</si>
  <si>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</si>
  <si>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</si>
  <si>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</si>
  <si>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</si>
  <si>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</si>
  <si>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</si>
  <si>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</si>
  <si>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</si>
  <si>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</si>
  <si>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</si>
  <si>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</si>
  <si>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</si>
  <si>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</si>
  <si>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</si>
  <si>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</si>
  <si>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</si>
  <si>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</si>
  <si>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</si>
  <si>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</si>
  <si>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</si>
  <si>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</si>
  <si>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</si>
  <si>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</si>
  <si>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</si>
  <si>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</si>
  <si>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</si>
  <si>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</si>
  <si>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</si>
  <si>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</si>
  <si>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</si>
  <si>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</si>
  <si>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</si>
  <si>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</si>
  <si>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</si>
  <si>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</si>
  <si>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</si>
  <si>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</si>
  <si>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</si>
  <si>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</si>
  <si>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</si>
  <si>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</si>
  <si>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</si>
  <si>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</si>
  <si>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</si>
  <si>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</si>
  <si>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</si>
  <si>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</si>
  <si>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</si>
  <si>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</si>
  <si>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</si>
  <si>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</si>
  <si>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</si>
  <si>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</si>
  <si>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</si>
  <si>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</si>
  <si>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</si>
  <si>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</si>
  <si>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</si>
  <si>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</si>
  <si>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</si>
  <si>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</si>
  <si>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</si>
  <si>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</si>
  <si>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</si>
  <si>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</si>
  <si>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</si>
  <si>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</si>
  <si>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</si>
  <si>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</si>
  <si>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</si>
  <si>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</si>
  <si>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</si>
  <si>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</si>
  <si>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</si>
  <si>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</si>
  <si>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</si>
  <si>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</si>
  <si>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</si>
  <si>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</si>
  <si>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</si>
  <si>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</si>
  <si>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</si>
  <si>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</si>
  <si>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</si>
  <si>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</si>
  <si>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</si>
  <si>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</si>
  <si>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</si>
  <si>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</si>
  <si>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</si>
  <si>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</si>
  <si>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</si>
  <si>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</si>
  <si>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</si>
  <si>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</si>
  <si>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</si>
  <si>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</si>
  <si>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</si>
  <si>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</si>
  <si>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</si>
  <si>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</si>
  <si>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</si>
  <si>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</si>
  <si>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</si>
  <si>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</si>
  <si>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</si>
  <si>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</si>
  <si>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</si>
  <si>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</si>
  <si>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</si>
  <si>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</si>
  <si>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</si>
  <si>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</si>
  <si>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</si>
  <si>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</si>
  <si>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</si>
  <si>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</si>
  <si>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</si>
  <si>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</si>
  <si>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</si>
  <si>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</si>
  <si>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</si>
  <si>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</si>
  <si>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</si>
  <si>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</si>
  <si>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</si>
  <si>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</si>
  <si>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</si>
  <si>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</si>
  <si>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</si>
  <si>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</si>
  <si>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</si>
  <si>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</si>
  <si>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</si>
  <si>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</si>
  <si>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</si>
  <si>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</si>
  <si>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</si>
  <si>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</si>
  <si>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</si>
  <si>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</si>
  <si>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</si>
  <si>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</si>
  <si>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</si>
  <si>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</si>
  <si>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</si>
  <si>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</si>
  <si>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</si>
  <si>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</si>
  <si>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</si>
  <si>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</si>
  <si>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</si>
  <si>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</si>
  <si>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</si>
  <si>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</si>
  <si>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</si>
  <si>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</si>
  <si>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</si>
  <si>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</si>
  <si>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</si>
  <si>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</si>
  <si>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</si>
  <si>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</si>
  <si>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</si>
  <si>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</si>
  <si>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</si>
  <si>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</si>
  <si>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</si>
  <si>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</si>
  <si>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</si>
  <si>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</si>
  <si>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</si>
  <si>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</si>
  <si>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</si>
  <si>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</si>
  <si>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</si>
  <si>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</si>
  <si>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</si>
  <si>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</si>
  <si>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</si>
  <si>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</si>
  <si>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</si>
  <si>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</si>
  <si>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</si>
  <si>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</si>
  <si>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</si>
  <si>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</si>
  <si>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</si>
  <si>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</si>
  <si>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</si>
  <si>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</si>
  <si>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</si>
  <si>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</si>
  <si>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</si>
  <si>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</si>
  <si>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</si>
  <si>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</si>
  <si>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</si>
  <si>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</si>
  <si>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</si>
  <si>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</si>
  <si>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</si>
  <si>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</si>
  <si>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</si>
  <si>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</si>
  <si>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</si>
  <si>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</si>
  <si>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</si>
  <si>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</si>
  <si>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</si>
  <si>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</si>
  <si>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</si>
  <si>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</si>
  <si>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</si>
  <si>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</si>
  <si>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</si>
  <si>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</si>
  <si>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</si>
  <si>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</si>
  <si>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</si>
  <si>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</si>
  <si>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</si>
  <si>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</si>
  <si>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</si>
  <si>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</si>
  <si>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</si>
  <si>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</si>
  <si>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</si>
  <si>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</si>
  <si>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</si>
  <si>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</si>
  <si>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</si>
  <si>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</si>
  <si>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</si>
  <si>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</si>
  <si>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</si>
  <si>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</si>
  <si>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</si>
  <si>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</si>
  <si>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</si>
  <si>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</si>
  <si>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</si>
  <si>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</si>
  <si>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</si>
  <si>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</si>
  <si>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</si>
  <si>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</si>
  <si>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</si>
  <si>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</si>
  <si>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</si>
  <si>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</si>
  <si>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</si>
  <si>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</si>
  <si>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</si>
  <si>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</si>
  <si>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</si>
  <si>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</si>
  <si>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</si>
  <si>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</si>
  <si>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</si>
  <si>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</si>
  <si>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</si>
  <si>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</si>
  <si>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</si>
  <si>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</si>
  <si>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</si>
  <si>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</si>
  <si>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</si>
  <si>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</si>
  <si>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</si>
  <si>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</si>
  <si>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</si>
  <si>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</si>
  <si>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</si>
  <si>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</si>
  <si>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</si>
  <si>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</si>
  <si>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</si>
  <si>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</si>
  <si>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</si>
  <si>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</si>
  <si>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</si>
  <si>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</si>
  <si>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</si>
  <si>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</si>
  <si>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</si>
  <si>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</si>
  <si>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</si>
  <si>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</si>
  <si>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</si>
  <si>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</si>
  <si>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</si>
  <si>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</si>
  <si>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</si>
  <si>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</si>
  <si>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</si>
  <si>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</si>
  <si>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</si>
  <si>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</si>
  <si>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</si>
  <si>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</si>
  <si>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</si>
  <si>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</si>
  <si>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</si>
  <si>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</si>
  <si>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</si>
  <si>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</si>
  <si>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</si>
  <si>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</si>
  <si>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</si>
  <si>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</si>
  <si>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</si>
  <si>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</si>
  <si>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</si>
  <si>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</si>
  <si>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</si>
  <si>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</si>
  <si>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</si>
  <si>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</si>
  <si>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</si>
  <si>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</si>
  <si>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</si>
  <si>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</si>
  <si>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</si>
  <si>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</si>
  <si>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</si>
  <si>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</si>
  <si>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</si>
  <si>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</si>
  <si>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</si>
  <si>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</si>
  <si>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</si>
  <si>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</si>
  <si>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</si>
  <si>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</si>
  <si>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</si>
  <si>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</si>
  <si>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</si>
  <si>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</si>
  <si>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</si>
  <si>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</si>
  <si>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</si>
  <si>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</si>
  <si>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</si>
  <si>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</si>
  <si>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</si>
  <si>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</si>
  <si>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</si>
  <si>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</si>
  <si>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</si>
  <si>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</si>
  <si>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</si>
  <si>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</si>
  <si>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</si>
  <si>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</si>
  <si>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</si>
  <si>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</si>
  <si>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</si>
  <si>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</si>
  <si>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</si>
  <si>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</si>
  <si>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</si>
  <si>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</si>
  <si>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</si>
  <si>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</si>
  <si>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</si>
  <si>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</si>
  <si>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</si>
  <si>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</si>
  <si>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</si>
  <si>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</si>
  <si>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</si>
  <si>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</si>
  <si>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</si>
  <si>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</si>
  <si>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</si>
  <si>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</si>
  <si>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</si>
  <si>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</si>
  <si>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</si>
  <si>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</si>
  <si>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</si>
  <si>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</si>
  <si>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</si>
  <si>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</si>
  <si>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</si>
  <si>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</si>
  <si>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</si>
  <si>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</si>
  <si>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</si>
  <si>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</si>
  <si>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</si>
  <si>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</si>
  <si>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</si>
  <si>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</si>
  <si>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</si>
  <si>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</si>
  <si>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</si>
  <si>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</si>
  <si>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</si>
  <si>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</si>
  <si>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</si>
  <si>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</si>
  <si>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</si>
  <si>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</si>
  <si>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</si>
  <si>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</si>
  <si>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</si>
  <si>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</si>
  <si>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</si>
  <si>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</si>
  <si>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</si>
  <si>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</si>
  <si>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</si>
  <si>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</si>
  <si>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</si>
  <si>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</si>
  <si>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</si>
  <si>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</si>
  <si>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</si>
  <si>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</si>
  <si>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</si>
  <si>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</si>
  <si>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</si>
  <si>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</si>
  <si>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</si>
  <si>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</si>
  <si>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</si>
  <si>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</si>
  <si>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</si>
  <si>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</si>
  <si>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</si>
  <si>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</si>
  <si>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</si>
  <si>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</si>
  <si>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</si>
  <si>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</si>
  <si>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</si>
  <si>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</si>
  <si>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</si>
  <si>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</si>
  <si>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</si>
  <si>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</si>
  <si>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</si>
  <si>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</si>
  <si>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</si>
  <si>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</si>
  <si>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</si>
  <si>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</si>
  <si>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</si>
  <si>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</si>
  <si>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</si>
  <si>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</si>
  <si>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</si>
  <si>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</si>
  <si>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</si>
  <si>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</si>
  <si>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</si>
  <si>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</si>
  <si>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</si>
  <si>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</si>
  <si>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</si>
  <si>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</si>
  <si>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</si>
  <si>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</si>
  <si>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</si>
  <si>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</si>
  <si>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</si>
  <si>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</si>
  <si>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</si>
  <si>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</si>
  <si>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</si>
  <si>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</si>
  <si>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</si>
  <si>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</si>
  <si>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</si>
  <si>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</si>
  <si>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</si>
  <si>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</si>
  <si>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</si>
  <si>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</si>
  <si>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</si>
  <si>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</si>
  <si>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</si>
  <si>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</si>
  <si>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</si>
  <si>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</si>
  <si>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</si>
  <si>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</si>
  <si>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</si>
  <si>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</si>
  <si>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</si>
  <si>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</si>
  <si>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</si>
  <si>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</si>
  <si>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</si>
  <si>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</si>
  <si>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</si>
  <si>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</si>
  <si>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</si>
  <si>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</si>
  <si>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</si>
  <si>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</si>
  <si>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</si>
  <si>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</si>
  <si>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</si>
  <si>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</si>
  <si>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</si>
  <si>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</si>
  <si>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</si>
  <si>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</si>
  <si>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</si>
  <si>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</si>
  <si>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</si>
  <si>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</si>
  <si>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</si>
  <si>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</si>
  <si>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</si>
  <si>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</si>
  <si>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</si>
  <si>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</si>
  <si>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</si>
  <si>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</si>
  <si>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</si>
  <si>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</si>
  <si>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</si>
  <si>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</si>
  <si>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</si>
  <si>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</si>
  <si>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</si>
  <si>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</si>
  <si>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</si>
  <si>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</si>
  <si>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</si>
  <si>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</si>
  <si>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</si>
  <si>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</si>
  <si>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</si>
  <si>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</si>
  <si>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</si>
  <si>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</si>
  <si>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</si>
  <si>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</si>
  <si>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</si>
  <si>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</si>
  <si>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</si>
  <si>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</si>
  <si>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</si>
  <si>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</si>
  <si>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</si>
  <si>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</si>
  <si>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</si>
  <si>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</si>
  <si>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</si>
  <si>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</si>
  <si>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</si>
  <si>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</si>
  <si>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</si>
  <si>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</si>
  <si>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</si>
  <si>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</si>
  <si>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</si>
  <si>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</si>
  <si>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</si>
  <si>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</si>
  <si>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</si>
  <si>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</si>
  <si>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</si>
  <si>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</si>
  <si>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</si>
  <si>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</si>
  <si>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</si>
  <si>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</si>
  <si>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</si>
  <si>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</si>
  <si>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</si>
  <si>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</si>
  <si>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</si>
  <si>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</si>
  <si>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</si>
  <si>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</si>
  <si>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</si>
  <si>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</si>
  <si>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</si>
  <si>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</si>
  <si>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</si>
  <si>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</si>
  <si>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</si>
  <si>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</si>
  <si>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</si>
  <si>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</si>
  <si>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</si>
  <si>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</si>
  <si>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</si>
  <si>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</si>
  <si>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</si>
  <si>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</si>
  <si>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</si>
  <si>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</si>
  <si>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</si>
  <si>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</si>
  <si>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</si>
  <si>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</si>
  <si>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</si>
  <si>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</si>
  <si>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</si>
  <si>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</si>
  <si>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</si>
  <si>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</si>
  <si>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</si>
  <si>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</si>
  <si>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</si>
  <si>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</si>
  <si>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</si>
  <si>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</si>
  <si>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</si>
  <si>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</si>
  <si>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</si>
  <si>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</si>
  <si>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</si>
  <si>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</si>
  <si>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</si>
  <si>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</si>
  <si>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</si>
  <si>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</si>
  <si>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</si>
  <si>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</si>
  <si>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</si>
  <si>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</si>
  <si>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</si>
  <si>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</si>
  <si>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</si>
  <si>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</si>
  <si>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</si>
  <si>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</si>
  <si>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</si>
  <si>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</si>
  <si>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</si>
  <si>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</si>
  <si>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</si>
  <si>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</si>
  <si>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</si>
  <si>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</si>
  <si>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</si>
  <si>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</si>
  <si>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</si>
  <si>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</si>
  <si>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</si>
  <si>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</si>
  <si>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</si>
  <si>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</si>
  <si>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</si>
  <si>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</si>
  <si>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</si>
  <si>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</si>
  <si>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</si>
  <si>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</si>
  <si>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</si>
  <si>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</si>
  <si>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</si>
  <si>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</si>
  <si>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</si>
  <si>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</si>
  <si>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</si>
  <si>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</si>
  <si>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</si>
  <si>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</si>
  <si>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</si>
  <si>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</si>
  <si>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</si>
  <si>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</si>
  <si>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</si>
  <si>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</si>
  <si>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</si>
  <si>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</si>
  <si>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</si>
  <si>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</si>
  <si>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</si>
  <si>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</si>
  <si>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</si>
  <si>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</si>
  <si>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</si>
  <si>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</si>
  <si>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</si>
  <si>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</si>
  <si>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</si>
  <si>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</si>
  <si>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</si>
  <si>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</si>
  <si>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</si>
  <si>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</si>
  <si>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</si>
  <si>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</si>
  <si>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</si>
  <si>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</si>
  <si>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</si>
  <si>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</si>
  <si>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</si>
  <si>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</si>
  <si>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</si>
  <si>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</si>
  <si>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</si>
  <si>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</si>
  <si>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</si>
  <si>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</si>
  <si>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</si>
  <si>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</si>
  <si>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</si>
  <si>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</si>
  <si>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</si>
  <si>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</si>
  <si>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</si>
  <si>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</si>
  <si>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</si>
  <si>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</si>
  <si>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</si>
  <si>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</si>
  <si>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</si>
  <si>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</si>
  <si>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</si>
  <si>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</si>
  <si>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</si>
  <si>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</si>
  <si>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</si>
  <si>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</si>
  <si>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</si>
  <si>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</si>
  <si>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</si>
  <si>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</si>
  <si>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</si>
  <si>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</si>
  <si>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</si>
  <si>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</si>
  <si>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</si>
  <si>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</si>
  <si>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</si>
  <si>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</si>
  <si>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</si>
  <si>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</si>
  <si>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</si>
  <si>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</si>
  <si>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</si>
  <si>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</si>
  <si>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</si>
  <si>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</si>
  <si>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</si>
  <si>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</si>
  <si>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</si>
  <si>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</si>
  <si>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</si>
  <si>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</si>
  <si>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</si>
  <si>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</si>
  <si>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</si>
  <si>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</si>
  <si>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</si>
  <si>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</si>
  <si>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</si>
  <si>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</si>
  <si>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</si>
  <si>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</si>
  <si>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</si>
  <si>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</si>
  <si>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</si>
  <si>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</si>
  <si>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</si>
  <si>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</si>
  <si>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</si>
  <si>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</si>
  <si>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</si>
  <si>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</si>
  <si>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</si>
  <si>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</si>
  <si>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</si>
  <si>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</si>
  <si>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</si>
  <si>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</si>
  <si>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</si>
  <si>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</si>
  <si>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</si>
  <si>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</si>
  <si>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</si>
  <si>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</si>
  <si>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</si>
  <si>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</si>
  <si>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</si>
  <si>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</si>
  <si>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</si>
  <si>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</si>
  <si>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</si>
  <si>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</si>
  <si>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</si>
  <si>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</si>
  <si>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</si>
  <si>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</si>
  <si>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</si>
  <si>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</si>
  <si>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</si>
  <si>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</si>
  <si>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</si>
  <si>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</si>
  <si>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</si>
  <si>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</si>
  <si>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</si>
  <si>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</si>
  <si>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</si>
  <si>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</si>
  <si>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</si>
  <si>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</si>
  <si>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</si>
  <si>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</si>
  <si>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</si>
  <si>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</si>
  <si>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</si>
  <si>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</si>
  <si>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</si>
  <si>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</si>
  <si>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</si>
  <si>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</si>
  <si>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</si>
  <si>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</si>
  <si>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</si>
  <si>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</si>
  <si>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</si>
  <si>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</si>
  <si>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</si>
  <si>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</si>
  <si>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</si>
  <si>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</si>
  <si>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</si>
  <si>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</si>
  <si>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</si>
  <si>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</si>
  <si>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</si>
  <si>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</si>
  <si>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</si>
  <si>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</si>
  <si>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</si>
  <si>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</si>
  <si>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</si>
  <si>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</si>
  <si>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</si>
  <si>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</si>
  <si>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</si>
  <si>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</si>
  <si>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</si>
  <si>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</si>
  <si>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</si>
  <si>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</si>
  <si>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</si>
  <si>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</si>
  <si>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</si>
  <si>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</si>
  <si>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</si>
  <si>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</si>
  <si>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</si>
  <si>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</si>
  <si>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</si>
  <si>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</si>
  <si>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</si>
  <si>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</si>
  <si>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</si>
  <si>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</si>
  <si>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</si>
  <si>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</si>
  <si>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</si>
  <si>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</si>
  <si>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</si>
  <si>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</si>
  <si>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</si>
  <si>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</si>
  <si>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</si>
  <si>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</si>
  <si>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</si>
  <si>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</si>
  <si>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</si>
  <si>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</si>
  <si>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</si>
  <si>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</si>
  <si>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</si>
  <si>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</si>
  <si>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</si>
  <si>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</si>
  <si>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</si>
  <si>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</si>
  <si>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</si>
  <si>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</si>
  <si>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</si>
  <si>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</si>
  <si>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</si>
  <si>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</si>
  <si>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</si>
  <si>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</si>
  <si>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</si>
  <si>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</si>
  <si>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</si>
  <si>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</si>
  <si>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</si>
  <si>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</si>
  <si>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</si>
  <si>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</si>
  <si>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</si>
  <si>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</si>
  <si>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</si>
  <si>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</si>
  <si>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</si>
  <si>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</si>
  <si>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</si>
  <si>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</si>
  <si>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</si>
  <si>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</si>
  <si>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</si>
  <si>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</si>
  <si>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</si>
  <si>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</si>
  <si>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</si>
  <si>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</si>
  <si>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</si>
  <si>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</si>
  <si>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</si>
  <si>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</si>
  <si>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</si>
  <si>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</si>
  <si>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</si>
  <si>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</si>
  <si>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</si>
  <si>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</si>
  <si>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</si>
  <si>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</si>
  <si>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</si>
  <si>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</si>
  <si>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</si>
  <si>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</si>
  <si>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</si>
  <si>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</si>
  <si>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</si>
  <si>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</si>
  <si>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</si>
  <si>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</si>
  <si>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</si>
  <si>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</si>
  <si>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</si>
  <si>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</si>
  <si>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</si>
  <si>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</si>
  <si>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</si>
  <si>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</si>
  <si>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</si>
  <si>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</si>
  <si>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</si>
  <si>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</si>
  <si>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</si>
  <si>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</si>
  <si>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</si>
  <si>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</si>
  <si>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</si>
  <si>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</si>
  <si>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</si>
  <si>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</si>
  <si>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</si>
  <si>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</si>
  <si>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</si>
  <si>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</si>
  <si>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</si>
  <si>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</si>
  <si>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</si>
  <si>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</si>
  <si>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</si>
  <si>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</si>
  <si>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</si>
  <si>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</si>
  <si>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</si>
  <si>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</si>
  <si>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</si>
  <si>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</si>
  <si>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</si>
  <si>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</si>
  <si>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</si>
  <si>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</si>
  <si>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</si>
  <si>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</si>
  <si>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</si>
  <si>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</si>
  <si>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</si>
  <si>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</si>
  <si>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</si>
  <si>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</si>
  <si>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</si>
  <si>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</si>
  <si>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</si>
  <si>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</si>
  <si>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</si>
  <si>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</si>
  <si>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</si>
  <si>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</si>
  <si>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</si>
  <si>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</si>
  <si>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</si>
  <si>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</si>
  <si>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</si>
  <si>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</si>
  <si>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</si>
  <si>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</si>
  <si>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</si>
  <si>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</si>
  <si>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</si>
  <si>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</si>
  <si>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</si>
  <si>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</si>
  <si>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</si>
  <si>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</si>
  <si>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</si>
  <si>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</si>
  <si>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</si>
  <si>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</si>
  <si>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</si>
  <si>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</si>
  <si>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</si>
  <si>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</si>
  <si>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</si>
  <si>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</si>
  <si>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</si>
  <si>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</si>
  <si>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</si>
  <si>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</si>
  <si>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</si>
  <si>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</si>
  <si>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</si>
  <si>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</si>
  <si>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</si>
  <si>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</si>
  <si>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</si>
  <si>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</si>
  <si>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</si>
  <si>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</si>
  <si>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</si>
  <si>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</si>
  <si>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</si>
  <si>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</si>
  <si>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</si>
  <si>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</si>
  <si>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</si>
  <si>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</si>
  <si>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</si>
  <si>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</si>
  <si>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</si>
  <si>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</si>
  <si>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</si>
  <si>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</si>
  <si>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</si>
  <si>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</si>
  <si>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</si>
  <si>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</si>
  <si>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</si>
  <si>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</si>
  <si>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</si>
  <si>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</si>
  <si>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</si>
  <si>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</si>
  <si>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</si>
  <si>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</si>
  <si>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</si>
  <si>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</si>
  <si>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</si>
  <si>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</si>
  <si>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</si>
  <si>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</si>
  <si>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</si>
  <si>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</si>
  <si>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</si>
  <si>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</si>
  <si>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</si>
  <si>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</si>
  <si>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</si>
  <si>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</si>
  <si>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</si>
  <si>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</si>
  <si>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</si>
  <si>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</si>
  <si>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</si>
  <si>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</si>
  <si>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</si>
  <si>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</si>
  <si>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</si>
  <si>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</si>
  <si>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</si>
  <si>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</si>
  <si>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</si>
  <si>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</si>
  <si>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</si>
  <si>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</si>
  <si>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</si>
  <si>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</si>
  <si>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</si>
  <si>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</si>
  <si>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</si>
  <si>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</si>
  <si>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</si>
  <si>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</si>
  <si>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</si>
  <si>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</si>
  <si>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</si>
  <si>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</si>
  <si>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</si>
  <si>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</si>
  <si>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</si>
  <si>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</si>
  <si>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</si>
  <si>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</si>
  <si>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</si>
  <si>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</si>
  <si>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</si>
  <si>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</si>
  <si>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</si>
  <si>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</si>
  <si>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</si>
  <si>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</si>
  <si>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</si>
  <si>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</si>
  <si>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</si>
  <si>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</si>
  <si>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</si>
  <si>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</si>
  <si>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</si>
  <si>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</si>
  <si>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</si>
  <si>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</si>
  <si>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</si>
  <si>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</si>
  <si>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</si>
  <si>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</si>
  <si>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</si>
  <si>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</si>
  <si>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</si>
  <si>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</si>
  <si>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</si>
  <si>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</si>
  <si>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</si>
  <si>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</si>
  <si>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</si>
  <si>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</si>
  <si>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</si>
  <si>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</si>
  <si>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</si>
  <si>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</si>
  <si>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</si>
  <si>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</si>
  <si>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</si>
  <si>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</si>
  <si>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</si>
  <si>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</si>
  <si>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</si>
  <si>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</si>
  <si>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</si>
  <si>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</si>
  <si>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</si>
  <si>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</si>
  <si>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</si>
  <si>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</si>
  <si>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</si>
  <si>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</si>
  <si>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</si>
  <si>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</si>
  <si>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</si>
  <si>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</si>
  <si>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</si>
  <si>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</si>
  <si>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</si>
  <si>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</si>
  <si>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</si>
  <si>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</si>
  <si>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</si>
  <si>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</si>
  <si>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</si>
  <si>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</si>
  <si>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</si>
  <si>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</si>
  <si>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</si>
  <si>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</si>
  <si>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</si>
  <si>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</si>
  <si>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</si>
  <si>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</si>
  <si>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</si>
  <si>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</si>
  <si>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</si>
  <si>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</si>
  <si>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</si>
  <si>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</si>
  <si>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</si>
  <si>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</si>
  <si>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</si>
  <si>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</si>
  <si>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</si>
  <si>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</si>
  <si>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</si>
  <si>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</si>
  <si>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</si>
  <si>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</si>
  <si>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</si>
  <si>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</si>
  <si>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</si>
  <si>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</si>
  <si>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</si>
  <si>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</si>
  <si>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</si>
  <si>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</si>
  <si>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</si>
  <si>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</si>
  <si>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</si>
  <si>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</si>
  <si>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</si>
  <si>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</si>
  <si>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</si>
  <si>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</si>
  <si>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</si>
  <si>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</si>
  <si>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</si>
  <si>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</si>
  <si>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</si>
  <si>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</si>
  <si>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</si>
  <si>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</si>
  <si>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</si>
  <si>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</si>
  <si>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</si>
  <si>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</si>
  <si>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</si>
  <si>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</si>
  <si>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</si>
  <si>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</si>
  <si>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</si>
  <si>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</si>
  <si>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</si>
  <si>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</si>
  <si>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</si>
  <si>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</si>
  <si>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</si>
  <si>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</si>
  <si>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</si>
  <si>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</si>
  <si>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</si>
  <si>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</si>
  <si>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</si>
  <si>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</si>
  <si>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</si>
  <si>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</si>
  <si>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</si>
  <si>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</si>
  <si>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</si>
  <si>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</si>
  <si>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</si>
  <si>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</si>
  <si>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</si>
  <si>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</si>
  <si>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</si>
  <si>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</si>
  <si>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</si>
  <si>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</si>
  <si>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</si>
  <si>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</si>
  <si>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</si>
  <si>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</si>
  <si>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</si>
  <si>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</si>
  <si>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</si>
  <si>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</si>
  <si>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</si>
  <si>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</si>
  <si>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</si>
  <si>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</si>
  <si>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</si>
  <si>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</si>
  <si>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</si>
  <si>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</si>
  <si>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</si>
  <si>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</si>
  <si>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</si>
  <si>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</si>
  <si>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</si>
  <si>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</si>
  <si>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</si>
  <si>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</si>
  <si>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</si>
  <si>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</si>
  <si>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</si>
  <si>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</si>
  <si>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</si>
  <si>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</si>
  <si>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</si>
  <si>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</si>
  <si>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</si>
  <si>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</si>
  <si>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</si>
  <si>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</si>
  <si>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</si>
  <si>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</si>
  <si>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</si>
  <si>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</si>
  <si>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</si>
  <si>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</si>
  <si>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</si>
  <si>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</si>
  <si>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</si>
  <si>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</si>
  <si>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</si>
  <si>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</si>
  <si>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</si>
  <si>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</si>
  <si>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</si>
  <si>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</si>
  <si>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</si>
  <si>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</si>
  <si>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</si>
  <si>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</si>
  <si>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</si>
  <si>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</si>
  <si>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</si>
  <si>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</si>
  <si>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</si>
  <si>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</si>
  <si>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</si>
  <si>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</si>
  <si>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</si>
  <si>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</si>
  <si>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</si>
  <si>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</si>
  <si>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</si>
  <si>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</si>
  <si>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</si>
  <si>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</si>
  <si>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</si>
  <si>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</si>
  <si>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</si>
  <si>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</si>
  <si>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</si>
  <si>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</si>
  <si>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</si>
  <si>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</si>
  <si>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</si>
  <si>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</si>
  <si>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</si>
  <si>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</si>
  <si>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</si>
  <si>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</si>
  <si>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</si>
  <si>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</si>
  <si>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</si>
  <si>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</si>
  <si>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</si>
  <si>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</si>
  <si>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</si>
  <si>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</si>
  <si>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</si>
  <si>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</si>
  <si>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</si>
  <si>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</si>
  <si>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</si>
  <si>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</si>
  <si>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</si>
  <si>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</si>
  <si>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</si>
  <si>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</si>
  <si>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</si>
  <si>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</si>
  <si>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</si>
  <si>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</si>
  <si>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</si>
  <si>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</si>
  <si>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</si>
  <si>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</si>
  <si>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</si>
  <si>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</si>
  <si>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</si>
  <si>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</si>
  <si>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</si>
  <si>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</si>
  <si>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</si>
  <si>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</si>
  <si>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</si>
  <si>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</si>
  <si>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</si>
  <si>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</si>
  <si>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</si>
  <si>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</si>
  <si>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</si>
  <si>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</si>
  <si>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</si>
  <si>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</si>
  <si>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</si>
  <si>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</si>
  <si>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</si>
  <si>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</si>
  <si>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</si>
  <si>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</si>
  <si>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</si>
  <si>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</si>
  <si>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</si>
  <si>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</si>
  <si>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</si>
  <si>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</si>
  <si>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</si>
  <si>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</si>
  <si>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</si>
  <si>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</si>
  <si>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</si>
  <si>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</si>
  <si>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</si>
  <si>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</si>
  <si>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</si>
  <si>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</si>
  <si>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</si>
  <si>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</si>
  <si>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</si>
  <si>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</si>
  <si>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</si>
  <si>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</si>
  <si>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</si>
  <si>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</si>
  <si>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</si>
  <si>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</si>
  <si>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</si>
  <si>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</si>
  <si>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</si>
  <si>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</si>
  <si>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</si>
  <si>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</si>
  <si>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</si>
  <si>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</si>
  <si>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</si>
  <si>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</si>
  <si>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</si>
  <si>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</si>
  <si>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</si>
  <si>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</si>
  <si>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</si>
  <si>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</si>
  <si>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</si>
  <si>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</si>
  <si>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</si>
  <si>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</si>
  <si>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</si>
  <si>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</si>
  <si>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</si>
  <si>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</si>
  <si>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</si>
  <si>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</si>
  <si>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</si>
  <si>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</si>
  <si>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</si>
  <si>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</si>
  <si>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</si>
  <si>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</si>
  <si>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</si>
  <si>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</si>
  <si>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</si>
  <si>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</si>
  <si>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</si>
  <si>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</si>
  <si>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</si>
  <si>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</si>
  <si>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</si>
  <si>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</si>
  <si>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</si>
  <si>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</si>
  <si>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</si>
  <si>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</si>
  <si>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</si>
  <si>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</si>
  <si>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</si>
  <si>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</si>
  <si>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</si>
  <si>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</si>
  <si>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</si>
  <si>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</si>
  <si>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</si>
  <si>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</si>
  <si>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</si>
  <si>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</si>
  <si>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</si>
  <si>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</si>
  <si>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</si>
  <si>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</si>
  <si>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</si>
  <si>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</si>
  <si>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</si>
  <si>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</si>
  <si>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</si>
  <si>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</si>
  <si>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</si>
  <si>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</si>
  <si>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</si>
  <si>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</si>
  <si>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</si>
  <si>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</si>
  <si>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</si>
  <si>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</si>
  <si>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</si>
  <si>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</si>
  <si>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</si>
  <si>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</si>
  <si>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</si>
  <si>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</si>
  <si>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</si>
  <si>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</si>
  <si>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</si>
  <si>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</si>
  <si>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</si>
  <si>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</si>
  <si>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</si>
  <si>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</si>
  <si>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</si>
  <si>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</si>
  <si>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</si>
  <si>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</si>
  <si>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</si>
  <si>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</si>
  <si>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</si>
  <si>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</si>
  <si>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</si>
  <si>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</si>
  <si>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</si>
  <si>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</si>
  <si>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</si>
  <si>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</si>
  <si>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</si>
  <si>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</si>
  <si>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</si>
  <si>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</si>
  <si>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</si>
  <si>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</si>
  <si>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</si>
  <si>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</si>
  <si>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</si>
  <si>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</si>
  <si>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</si>
  <si>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</si>
  <si>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</si>
  <si>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</si>
  <si>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</si>
  <si>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</si>
  <si>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</si>
  <si>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</si>
  <si>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</si>
  <si>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</si>
  <si>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</si>
  <si>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</si>
  <si>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</si>
  <si>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</si>
  <si>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</si>
  <si>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</si>
  <si>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</si>
  <si>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</si>
  <si>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</si>
  <si>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</si>
  <si>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</si>
  <si>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</si>
  <si>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</si>
  <si>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</si>
  <si>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</si>
  <si>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</si>
  <si>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</si>
  <si>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</si>
  <si>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</si>
  <si>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</si>
  <si>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</si>
  <si>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</si>
  <si>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</si>
  <si>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</si>
  <si>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</si>
  <si>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</si>
  <si>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</si>
  <si>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</si>
  <si>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</si>
  <si>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</si>
  <si>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</si>
  <si>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</si>
  <si>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</si>
  <si>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</si>
  <si>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</si>
  <si>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</si>
  <si>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</si>
  <si>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</si>
  <si>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</si>
  <si>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</si>
  <si>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</si>
  <si>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</si>
  <si>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</si>
  <si>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</si>
  <si>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</si>
  <si>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</si>
  <si>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</si>
  <si>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</si>
  <si>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</si>
  <si>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</si>
  <si>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</si>
  <si>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</si>
  <si>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</si>
  <si>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</si>
  <si>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</si>
  <si>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</si>
  <si>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</si>
  <si>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</si>
  <si>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</si>
  <si>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</si>
  <si>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</si>
  <si>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</si>
  <si>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</si>
  <si>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</si>
  <si>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</si>
  <si>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</si>
  <si>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</si>
  <si>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</si>
  <si>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</si>
  <si>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</si>
  <si>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</si>
  <si>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</si>
  <si>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</si>
  <si>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</si>
  <si>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</si>
  <si>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</si>
  <si>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</si>
  <si>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</si>
  <si>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</si>
  <si>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</si>
  <si>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</si>
  <si>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</si>
  <si>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</si>
  <si>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</si>
  <si>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</si>
  <si>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</si>
  <si>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</si>
  <si>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</si>
  <si>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</si>
  <si>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</si>
  <si>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</si>
  <si>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</si>
  <si>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</si>
  <si>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</si>
  <si>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</si>
  <si>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</si>
  <si>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</si>
  <si>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</si>
  <si>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</si>
  <si>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</si>
  <si>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</si>
  <si>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</si>
  <si>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</si>
  <si>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</si>
  <si>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</si>
  <si>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</si>
  <si>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</si>
  <si>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</si>
  <si>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</si>
  <si>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</si>
  <si>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</si>
  <si>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</si>
  <si>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</si>
  <si>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</si>
  <si>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</si>
  <si>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</si>
  <si>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</si>
  <si>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</si>
  <si>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</si>
  <si>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</si>
  <si>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</si>
  <si>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</si>
  <si>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</si>
  <si>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</si>
  <si>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</si>
  <si>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</si>
  <si>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</si>
  <si>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</si>
  <si>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</si>
  <si>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</si>
  <si>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</si>
  <si>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</si>
  <si>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</si>
  <si>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</si>
  <si>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</si>
  <si>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</si>
  <si>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</si>
  <si>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</si>
  <si>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</si>
  <si>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</si>
  <si>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</si>
  <si>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</si>
  <si>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</si>
  <si>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</si>
  <si>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</si>
  <si>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</si>
  <si>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</si>
  <si>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</si>
  <si>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</si>
  <si>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</si>
  <si>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</si>
  <si>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</si>
  <si>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</si>
  <si>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</si>
  <si>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</si>
  <si>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</si>
  <si>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</si>
  <si>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</si>
  <si>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</si>
  <si>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</si>
  <si>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</si>
  <si>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</si>
  <si>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</si>
  <si>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</si>
  <si>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</si>
  <si>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</si>
  <si>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</si>
  <si>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</si>
  <si>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</si>
  <si>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</si>
  <si>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</si>
  <si>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</si>
  <si>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</si>
  <si>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</si>
  <si>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</si>
  <si>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</si>
  <si>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</si>
  <si>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</si>
  <si>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</si>
  <si>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</si>
  <si>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</si>
  <si>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</si>
  <si>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</si>
  <si>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</si>
  <si>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</si>
  <si>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</si>
  <si>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</si>
  <si>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</si>
  <si>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</si>
  <si>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</si>
  <si>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</si>
  <si>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</si>
  <si>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</si>
  <si>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</si>
  <si>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</si>
  <si>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</si>
  <si>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</si>
  <si>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</si>
  <si>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</si>
  <si>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</si>
  <si>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</si>
  <si>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</si>
  <si>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</si>
  <si>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</si>
  <si>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</si>
  <si>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</si>
  <si>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</si>
  <si>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</si>
  <si>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</si>
  <si>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</si>
  <si>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</si>
  <si>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</si>
  <si>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</si>
  <si>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</si>
  <si>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</si>
  <si>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</si>
  <si>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</si>
  <si>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</si>
  <si>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</si>
  <si>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</si>
  <si>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</si>
  <si>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</si>
  <si>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</si>
  <si>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</si>
  <si>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</si>
  <si>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</si>
  <si>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</si>
  <si>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</si>
  <si>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</si>
  <si>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</si>
  <si>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</si>
  <si>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</si>
  <si>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</si>
  <si>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</si>
  <si>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</si>
  <si>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</si>
  <si>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</si>
  <si>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</si>
  <si>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</si>
  <si>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</si>
  <si>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</si>
  <si>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</si>
  <si>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</si>
  <si>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</si>
  <si>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</si>
  <si>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</si>
  <si>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</si>
  <si>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</si>
  <si>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</si>
  <si>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</si>
  <si>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</si>
  <si>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</si>
  <si>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</si>
  <si>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</si>
  <si>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</si>
  <si>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</si>
  <si>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</si>
  <si>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</si>
  <si>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</si>
  <si>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</si>
  <si>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</si>
  <si>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</si>
  <si>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</si>
  <si>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</si>
  <si>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</si>
  <si>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</si>
  <si>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</si>
  <si>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</si>
  <si>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</si>
  <si>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</si>
  <si>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</si>
  <si>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</si>
  <si>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</si>
  <si>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</si>
  <si>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</si>
  <si>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</si>
  <si>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</si>
  <si>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</si>
  <si>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</si>
  <si>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</si>
  <si>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</si>
  <si>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</si>
  <si>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</si>
  <si>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</si>
  <si>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</si>
  <si>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</si>
  <si>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</si>
  <si>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</si>
  <si>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</si>
  <si>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</si>
  <si>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</si>
  <si>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</si>
  <si>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</si>
  <si>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</si>
  <si>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</si>
  <si>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</si>
  <si>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</si>
  <si>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</si>
  <si>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</si>
  <si>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</si>
  <si>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</si>
  <si>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</si>
  <si>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</si>
  <si>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</si>
  <si>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</si>
  <si>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</si>
  <si>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</si>
  <si>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</si>
  <si>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</si>
  <si>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</si>
  <si>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</si>
  <si>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</si>
  <si>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</si>
  <si>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</si>
  <si>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</si>
  <si>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</si>
  <si>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</si>
  <si>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</si>
  <si>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</si>
  <si>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</si>
  <si>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</si>
  <si>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</si>
  <si>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</si>
  <si>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</si>
  <si>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</si>
  <si>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</si>
  <si>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</si>
  <si>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</si>
  <si>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</si>
  <si>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</si>
  <si>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</si>
  <si>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</si>
  <si>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</si>
  <si>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</si>
  <si>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</si>
  <si>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</si>
  <si>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</si>
  <si>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</si>
  <si>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</si>
  <si>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</si>
  <si>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</si>
  <si>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</si>
  <si>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</si>
  <si>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</si>
  <si>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</si>
  <si>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</si>
  <si>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</si>
  <si>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</si>
  <si>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</si>
  <si>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</si>
  <si>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</si>
  <si>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</si>
  <si>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</si>
  <si>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</si>
  <si>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</si>
  <si>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</si>
  <si>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</si>
  <si>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</si>
  <si>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</si>
  <si>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</si>
  <si>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</si>
  <si>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</si>
  <si>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</si>
  <si>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</si>
  <si>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</si>
  <si>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</si>
  <si>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</si>
  <si>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</si>
  <si>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</si>
  <si>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</si>
  <si>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</si>
  <si>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</si>
  <si>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</si>
  <si>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</si>
  <si>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</si>
  <si>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</si>
  <si>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</si>
  <si>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</si>
  <si>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</si>
  <si>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</si>
  <si>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</si>
  <si>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</si>
  <si>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</si>
  <si>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</si>
  <si>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</si>
  <si>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</si>
  <si>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</si>
  <si>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</si>
  <si>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</si>
  <si>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</si>
  <si>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</si>
  <si>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</si>
  <si>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</si>
  <si>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</si>
  <si>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</si>
  <si>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</si>
  <si>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</si>
  <si>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</si>
  <si>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</si>
  <si>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</si>
  <si>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</si>
  <si>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</si>
  <si>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</si>
  <si>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</si>
  <si>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</si>
  <si>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</si>
  <si>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</si>
  <si>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</si>
  <si>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</si>
  <si>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</si>
  <si>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</si>
  <si>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</si>
  <si>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</si>
  <si>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</si>
  <si>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</si>
  <si>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</si>
  <si>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</si>
  <si>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</si>
  <si>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</si>
  <si>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</si>
  <si>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</si>
  <si>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</si>
  <si>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</si>
  <si>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</si>
  <si>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</si>
  <si>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</si>
  <si>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</si>
  <si>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</si>
  <si>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</si>
  <si>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</si>
  <si>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</si>
  <si>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</si>
  <si>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</si>
  <si>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</si>
  <si>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</si>
  <si>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</si>
  <si>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</si>
  <si>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</si>
  <si>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</si>
  <si>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</si>
  <si>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</si>
  <si>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</si>
  <si>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</si>
  <si>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</si>
  <si>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</si>
  <si>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</si>
  <si>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</si>
  <si>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</si>
  <si>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</si>
  <si>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</si>
  <si>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</si>
  <si>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</si>
  <si>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</si>
  <si>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</si>
  <si>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</si>
  <si>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</si>
  <si>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</si>
  <si>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</si>
  <si>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</si>
  <si>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</si>
  <si>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</si>
  <si>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</si>
  <si>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</si>
  <si>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</si>
  <si>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</si>
  <si>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</si>
  <si>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</si>
  <si>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</si>
  <si>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</si>
  <si>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</si>
  <si>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</si>
  <si>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</si>
  <si>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</si>
  <si>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</si>
  <si>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</si>
  <si>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</si>
  <si>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</si>
  <si>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</si>
  <si>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</si>
  <si>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</si>
  <si>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</si>
  <si>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</si>
  <si>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</si>
  <si>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</si>
  <si>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</si>
  <si>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</si>
  <si>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</si>
  <si>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</si>
  <si>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</si>
  <si>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</si>
  <si>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</si>
  <si>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</si>
  <si>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</si>
  <si>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</si>
  <si>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</si>
  <si>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</si>
  <si>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</si>
  <si>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</si>
  <si>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</si>
  <si>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</si>
  <si>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</si>
  <si>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</si>
  <si>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</si>
  <si>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</si>
  <si>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</si>
  <si>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</si>
  <si>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</si>
  <si>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</si>
  <si>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</si>
  <si>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</si>
  <si>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</si>
  <si>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</si>
  <si>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</si>
  <si>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</si>
  <si>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</si>
  <si>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</si>
  <si>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</si>
  <si>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</si>
  <si>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</si>
  <si>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</si>
  <si>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</si>
  <si>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</si>
  <si>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</si>
  <si>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</si>
  <si>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</si>
  <si>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</si>
  <si>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</si>
  <si>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</si>
  <si>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</si>
  <si>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</si>
  <si>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</si>
  <si>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</si>
  <si>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</si>
  <si>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</si>
  <si>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</si>
  <si>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</si>
  <si>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</si>
  <si>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</si>
  <si>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</si>
  <si>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</si>
  <si>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</si>
  <si>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</si>
  <si>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</si>
  <si>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</si>
  <si>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</si>
  <si>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</si>
  <si>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</si>
  <si>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</si>
  <si>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</si>
  <si>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</si>
  <si>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</si>
  <si>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</si>
  <si>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</si>
  <si>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</si>
  <si>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</si>
  <si>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</si>
  <si>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</si>
  <si>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</si>
  <si>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</si>
  <si>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</si>
  <si>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</si>
  <si>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</si>
  <si>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</si>
  <si>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</si>
  <si>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</si>
  <si>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</si>
  <si>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</si>
  <si>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</si>
  <si>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</si>
  <si>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</si>
  <si>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</si>
  <si>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</si>
  <si>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</si>
  <si>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</si>
  <si>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</si>
  <si>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</si>
  <si>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</si>
  <si>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</si>
  <si>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</si>
  <si>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</si>
  <si>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</si>
  <si>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</si>
  <si>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</si>
  <si>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</si>
  <si>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</si>
  <si>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</si>
  <si>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</si>
  <si>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</si>
  <si>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</si>
  <si>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</si>
  <si>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</si>
  <si>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</si>
  <si>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</si>
  <si>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</si>
  <si>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</si>
  <si>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</si>
  <si>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</si>
  <si>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</si>
  <si>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</si>
  <si>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</si>
  <si>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</si>
  <si>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</si>
  <si>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</si>
  <si>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</si>
  <si>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</si>
  <si>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</si>
  <si>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</si>
  <si>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</si>
  <si>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</si>
  <si>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</si>
  <si>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</si>
  <si>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</si>
  <si>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</si>
  <si>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</si>
  <si>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</si>
  <si>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</si>
  <si>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</si>
  <si>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</si>
  <si>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</si>
  <si>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</si>
  <si>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</si>
  <si>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</si>
  <si>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</si>
  <si>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</si>
  <si>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</si>
  <si>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</si>
  <si>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</si>
  <si>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</si>
  <si>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</si>
  <si>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</si>
  <si>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</si>
  <si>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</si>
  <si>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</si>
  <si>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</si>
  <si>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</si>
  <si>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</si>
  <si>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</si>
  <si>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</si>
  <si>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</si>
  <si>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</si>
  <si>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</si>
  <si>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</si>
  <si>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</si>
  <si>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</si>
  <si>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</si>
  <si>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</si>
  <si>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</si>
  <si>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</si>
  <si>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</si>
  <si>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</si>
  <si>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</si>
  <si>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</si>
  <si>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</si>
  <si>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</si>
  <si>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</si>
  <si>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</si>
  <si>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</si>
  <si>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</si>
  <si>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</si>
  <si>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</si>
  <si>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</si>
  <si>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</si>
  <si>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</si>
  <si>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</si>
  <si>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</si>
  <si>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</si>
  <si>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</si>
  <si>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</si>
  <si>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</si>
  <si>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</si>
  <si>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</si>
  <si>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</si>
  <si>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</si>
  <si>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</si>
  <si>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</si>
  <si>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</si>
  <si>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</si>
  <si>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</si>
  <si>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</si>
  <si>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</si>
  <si>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</si>
  <si>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</si>
  <si>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</si>
  <si>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</si>
  <si>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</si>
  <si>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</si>
  <si>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</si>
  <si>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</si>
  <si>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</si>
  <si>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</si>
  <si>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</si>
  <si>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</si>
  <si>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</si>
  <si>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</si>
  <si>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</si>
  <si>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</si>
  <si>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</si>
  <si>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</si>
  <si>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</si>
  <si>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</si>
  <si>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</si>
  <si>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</si>
  <si>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</si>
  <si>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</si>
  <si>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</si>
  <si>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</si>
  <si>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</si>
  <si>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</si>
  <si>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</si>
  <si>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</si>
  <si>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</si>
  <si>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</si>
  <si>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</si>
  <si>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</si>
  <si>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</si>
  <si>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</si>
  <si>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</si>
  <si>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</si>
  <si>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</si>
  <si>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</si>
  <si>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</si>
  <si>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</si>
  <si>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</si>
  <si>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</si>
  <si>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</si>
  <si>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</si>
  <si>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</si>
  <si>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</si>
  <si>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</si>
  <si>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</si>
  <si>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</si>
  <si>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</si>
  <si>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</si>
  <si>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</si>
  <si>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</si>
  <si>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</si>
  <si>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</si>
  <si>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</si>
  <si>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</si>
  <si>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</si>
  <si>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</si>
  <si>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</si>
  <si>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</si>
  <si>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</si>
  <si>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</si>
  <si>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</si>
  <si>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</si>
  <si>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</si>
  <si>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</si>
  <si>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</si>
  <si>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</si>
  <si>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</si>
  <si>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</si>
  <si>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</si>
  <si>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</si>
  <si>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</si>
  <si>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</si>
  <si>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</si>
  <si>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</si>
  <si>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</si>
  <si>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</si>
  <si>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</si>
  <si>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</si>
  <si>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</si>
  <si>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</si>
  <si>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</si>
  <si>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</si>
  <si>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</si>
  <si>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</si>
  <si>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</si>
  <si>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</si>
  <si>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</si>
  <si>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</si>
  <si>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</si>
  <si>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</si>
  <si>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</si>
  <si>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</si>
  <si>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</si>
  <si>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</si>
  <si>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</si>
  <si>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</si>
  <si>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</si>
  <si>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</si>
  <si>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</si>
  <si>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</si>
  <si>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</si>
  <si>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</si>
  <si>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</si>
  <si>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</si>
  <si>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</si>
  <si>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</si>
  <si>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</si>
  <si>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</si>
  <si>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</si>
  <si>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</si>
  <si>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</si>
  <si>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</si>
  <si>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</si>
  <si>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</si>
  <si>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</si>
  <si>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</si>
  <si>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</si>
  <si>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</si>
  <si>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</si>
  <si>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</si>
  <si>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</si>
  <si>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</si>
  <si>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</si>
  <si>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</si>
  <si>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</si>
  <si>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</si>
  <si>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</si>
  <si>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</si>
  <si>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</si>
  <si>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</si>
  <si>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</si>
  <si>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</si>
  <si>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</si>
  <si>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</si>
  <si>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</si>
  <si>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</si>
  <si>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</si>
  <si>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</si>
  <si>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</si>
  <si>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</si>
  <si>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</si>
  <si>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</si>
  <si>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</si>
  <si>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</si>
  <si>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</si>
  <si>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</si>
  <si>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</si>
  <si>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</si>
  <si>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</si>
  <si>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</si>
  <si>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</si>
  <si>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</si>
  <si>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</si>
  <si>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</si>
  <si>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</si>
  <si>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</si>
  <si>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</si>
  <si>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</si>
  <si>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</si>
  <si>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</si>
  <si>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</si>
  <si>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</si>
  <si>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</si>
  <si>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</si>
  <si>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</si>
  <si>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</si>
  <si>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</si>
  <si>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</si>
  <si>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</si>
  <si>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</si>
  <si>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</si>
  <si>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</si>
  <si>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</si>
  <si>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</si>
  <si>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</si>
  <si>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</si>
  <si>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</si>
  <si>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</si>
  <si>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</si>
  <si>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</si>
  <si>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</si>
  <si>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</si>
  <si>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</si>
  <si>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</si>
  <si>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</si>
  <si>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</si>
  <si>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</si>
  <si>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</si>
  <si>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</si>
  <si>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</si>
  <si>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</si>
  <si>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</si>
  <si>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</si>
  <si>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</si>
  <si>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</si>
  <si>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</si>
  <si>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</si>
  <si>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</si>
  <si>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</si>
  <si>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</si>
  <si>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</si>
  <si>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</si>
  <si>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</si>
  <si>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</si>
  <si>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</si>
  <si>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</si>
  <si>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</si>
  <si>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</si>
  <si>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</si>
  <si>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</si>
  <si>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</si>
  <si>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</si>
  <si>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</si>
  <si>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</si>
  <si>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</si>
  <si>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</si>
  <si>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</si>
  <si>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</si>
  <si>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</si>
  <si>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</si>
  <si>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</si>
  <si>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</si>
  <si>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</si>
  <si>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</si>
  <si>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</si>
  <si>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</si>
  <si>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</si>
  <si>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</si>
  <si>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</si>
  <si>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</si>
  <si>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</si>
  <si>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</si>
  <si>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</si>
  <si>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</si>
  <si>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</si>
  <si>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</si>
  <si>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</si>
  <si>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</si>
  <si>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</si>
  <si>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</si>
  <si>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</si>
  <si>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</si>
  <si>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</si>
  <si>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</si>
  <si>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</si>
  <si>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</si>
  <si>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</si>
  <si>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</si>
  <si>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</si>
  <si>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</si>
  <si>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</si>
  <si>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</si>
  <si>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</si>
  <si>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</si>
  <si>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</si>
  <si>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</si>
  <si>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</si>
  <si>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</si>
  <si>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</si>
  <si>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</si>
  <si>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</si>
  <si>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</si>
  <si>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</si>
  <si>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</si>
  <si>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</si>
  <si>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</si>
  <si>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</si>
  <si>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</si>
  <si>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</si>
  <si>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</si>
  <si>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</si>
  <si>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</si>
  <si>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</si>
  <si>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</si>
  <si>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</si>
  <si>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</si>
  <si>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</si>
  <si>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</si>
  <si>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</si>
  <si>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</si>
  <si>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</si>
  <si>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</si>
  <si>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</si>
  <si>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</si>
  <si>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</si>
  <si>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</si>
  <si>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</si>
  <si>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</si>
  <si>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</si>
  <si>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</si>
  <si>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</si>
  <si>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</si>
  <si>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</si>
  <si>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</si>
  <si>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</si>
  <si>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</si>
  <si>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</si>
  <si>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</si>
  <si>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</si>
  <si>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</si>
  <si>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</si>
  <si>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</si>
  <si>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</si>
  <si>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</si>
  <si>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</si>
  <si>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</si>
  <si>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</si>
  <si>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</si>
  <si>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</si>
  <si>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</si>
  <si>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</si>
  <si>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</si>
  <si>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</si>
  <si>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</si>
  <si>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</si>
  <si>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</si>
  <si>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</si>
  <si>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</si>
  <si>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</si>
  <si>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</si>
  <si>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</si>
  <si>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</si>
  <si>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</si>
  <si>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</si>
  <si>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</si>
  <si>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</si>
  <si>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</si>
  <si>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</si>
  <si>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</si>
  <si>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</si>
  <si>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</si>
  <si>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</si>
  <si>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</si>
  <si>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</si>
  <si>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</si>
  <si>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</si>
  <si>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</si>
  <si>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</si>
  <si>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</si>
  <si>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</si>
  <si>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</si>
  <si>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</si>
  <si>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</si>
  <si>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</si>
  <si>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</si>
  <si>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</si>
  <si>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</si>
  <si>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</si>
  <si>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</si>
  <si>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</si>
  <si>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</si>
  <si>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</si>
  <si>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</si>
  <si>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</si>
  <si>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</si>
  <si>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</si>
  <si>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</si>
  <si>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</si>
  <si>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</si>
  <si>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</si>
  <si>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</si>
  <si>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</si>
  <si>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</si>
  <si>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</si>
  <si>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</si>
  <si>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</si>
  <si>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</si>
  <si>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</si>
  <si>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</si>
  <si>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</si>
  <si>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</si>
  <si>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</si>
  <si>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</si>
  <si>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</si>
  <si>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</si>
  <si>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</si>
  <si>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</si>
  <si>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</si>
  <si>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</si>
  <si>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</si>
  <si>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</si>
  <si>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</si>
  <si>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</si>
  <si>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</si>
  <si>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</si>
  <si>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</si>
  <si>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</si>
  <si>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</si>
  <si>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</si>
  <si>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</si>
  <si>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</si>
  <si>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</si>
  <si>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</si>
  <si>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</si>
  <si>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</si>
  <si>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</si>
  <si>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</si>
  <si>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</si>
  <si>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</si>
  <si>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</si>
  <si>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</si>
  <si>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</si>
  <si>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</si>
  <si>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</si>
  <si>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</si>
  <si>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</si>
  <si>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</si>
  <si>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</si>
  <si>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</si>
  <si>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</si>
  <si>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</si>
  <si>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</si>
  <si>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</si>
  <si>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</si>
  <si>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</si>
  <si>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</si>
  <si>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</si>
  <si>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</si>
  <si>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</si>
  <si>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</si>
  <si>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</si>
  <si>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</si>
  <si>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</si>
  <si>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</si>
  <si>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</si>
  <si>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</si>
  <si>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</si>
  <si>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</si>
  <si>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</si>
  <si>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</si>
  <si>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</si>
  <si>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</si>
  <si>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</si>
  <si>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</si>
  <si>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</si>
  <si>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</si>
  <si>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</si>
  <si>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</si>
  <si>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</si>
  <si>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</si>
  <si>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</si>
  <si>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</si>
  <si>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</si>
  <si>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</si>
  <si>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</si>
  <si>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</si>
  <si>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</si>
  <si>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</si>
  <si>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</si>
  <si>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</si>
  <si>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</si>
  <si>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</si>
  <si>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</si>
  <si>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</si>
  <si>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</si>
  <si>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</si>
  <si>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</si>
  <si>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</si>
  <si>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</si>
  <si>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</si>
  <si>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</si>
  <si>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</si>
  <si>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</si>
  <si>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</si>
  <si>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</si>
  <si>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</si>
  <si>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</si>
  <si>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</si>
  <si>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</si>
  <si>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</si>
  <si>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</si>
  <si>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</si>
  <si>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</si>
  <si>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</si>
  <si>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</si>
  <si>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</si>
  <si>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</si>
  <si>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</si>
  <si>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</si>
  <si>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</si>
  <si>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</si>
  <si>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</si>
  <si>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</si>
  <si>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</si>
  <si>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</si>
  <si>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</si>
  <si>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</si>
  <si>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</si>
  <si>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</si>
  <si>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</si>
  <si>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</si>
  <si>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</si>
  <si>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</si>
  <si>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</si>
  <si>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</si>
  <si>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</si>
  <si>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</si>
  <si>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</si>
  <si>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</si>
  <si>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</si>
  <si>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</si>
  <si>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</si>
  <si>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</si>
  <si>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</si>
  <si>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</si>
  <si>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</si>
  <si>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</si>
  <si>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</si>
  <si>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</si>
  <si>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</si>
  <si>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</si>
  <si>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</si>
  <si>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</si>
  <si>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</si>
  <si>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</si>
  <si>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</si>
  <si>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</si>
  <si>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</si>
  <si>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</si>
  <si>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</si>
  <si>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</si>
  <si>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</si>
  <si>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</si>
  <si>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</si>
  <si>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</si>
  <si>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</si>
  <si>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</si>
  <si>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</si>
  <si>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</si>
  <si>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</si>
  <si>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</si>
  <si>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</si>
  <si>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</si>
  <si>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</si>
  <si>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</si>
  <si>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</si>
  <si>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</si>
  <si>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</si>
  <si>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</si>
  <si>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</si>
  <si>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</si>
  <si>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</si>
  <si>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</si>
  <si>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</si>
  <si>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</si>
  <si>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</si>
  <si>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</si>
  <si>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</si>
  <si>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</si>
  <si>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</si>
  <si>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</si>
  <si>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</si>
  <si>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</si>
  <si>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</si>
  <si>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</si>
  <si>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</si>
  <si>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</si>
  <si>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</si>
  <si>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</si>
  <si>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</si>
  <si>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</si>
  <si>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</si>
  <si>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</si>
  <si>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</si>
  <si>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</si>
  <si>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</si>
  <si>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</si>
  <si>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</si>
  <si>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</si>
  <si>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</si>
  <si>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</si>
  <si>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</si>
  <si>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</si>
  <si>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</si>
  <si>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</si>
  <si>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</si>
  <si>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</si>
  <si>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</si>
  <si>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</si>
  <si>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</si>
  <si>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</si>
  <si>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</si>
  <si>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</si>
  <si>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</si>
  <si>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</si>
  <si>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</si>
  <si>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</si>
  <si>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</si>
  <si>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</si>
  <si>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</si>
  <si>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</si>
  <si>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</si>
  <si>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</si>
  <si>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</si>
  <si>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</si>
  <si>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</si>
  <si>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</si>
  <si>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</si>
  <si>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</si>
  <si>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</si>
  <si>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</si>
  <si>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</si>
  <si>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</si>
  <si>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</si>
  <si>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</si>
  <si>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</si>
  <si>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</si>
  <si>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</si>
  <si>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</si>
  <si>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</si>
  <si>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</si>
  <si>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</si>
  <si>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</si>
  <si>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</si>
  <si>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</si>
  <si>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</si>
  <si>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</si>
  <si>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</si>
  <si>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</si>
  <si>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</si>
  <si>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</si>
  <si>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</si>
  <si>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</si>
  <si>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</si>
  <si>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</si>
  <si>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</si>
  <si>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</si>
  <si>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</si>
  <si>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</si>
  <si>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</si>
  <si>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</si>
  <si>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</si>
  <si>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</si>
  <si>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</si>
  <si>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</si>
  <si>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</si>
  <si>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</si>
  <si>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</si>
  <si>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</si>
  <si>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</si>
  <si>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</si>
  <si>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</si>
  <si>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</si>
  <si>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</si>
  <si>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</si>
  <si>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</si>
  <si>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</si>
  <si>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</si>
  <si>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</si>
  <si>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</si>
  <si>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</si>
  <si>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</si>
  <si>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</si>
  <si>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</si>
  <si>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</si>
  <si>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</si>
  <si>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</si>
  <si>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</si>
  <si>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</si>
  <si>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</si>
  <si>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</si>
  <si>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</si>
  <si>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</si>
  <si>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</si>
  <si>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</si>
  <si>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</si>
  <si>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</si>
  <si>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</si>
  <si>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</si>
  <si>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</si>
  <si>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</si>
  <si>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</si>
  <si>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</si>
  <si>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</si>
  <si>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</si>
  <si>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</si>
  <si>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</si>
  <si>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</si>
  <si>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</si>
  <si>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</si>
  <si>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</si>
  <si>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</si>
  <si>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</si>
  <si>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</si>
  <si>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</si>
  <si>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</si>
  <si>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</si>
  <si>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</si>
  <si>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</si>
  <si>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</si>
  <si>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</si>
  <si>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</si>
  <si>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</si>
  <si>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</si>
  <si>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</si>
  <si>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</si>
  <si>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</si>
  <si>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</si>
  <si>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</si>
  <si>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</si>
  <si>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</si>
  <si>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</si>
  <si>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</si>
  <si>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</si>
  <si>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</si>
  <si>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</si>
  <si>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</si>
  <si>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</si>
  <si>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</si>
  <si>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</si>
  <si>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</si>
  <si>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</si>
  <si>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</si>
  <si>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</si>
  <si>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</si>
  <si>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</si>
  <si>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</si>
  <si>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</si>
  <si>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</si>
  <si>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</si>
  <si>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</si>
  <si>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</si>
  <si>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</si>
  <si>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</si>
  <si>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</si>
  <si>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</si>
  <si>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</si>
  <si>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</si>
  <si>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</si>
  <si>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</si>
  <si>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</si>
  <si>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</si>
  <si>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</si>
  <si>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</si>
  <si>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</si>
  <si>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</si>
  <si>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</si>
  <si>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</si>
  <si>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</si>
  <si>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</si>
  <si>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</si>
  <si>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</si>
  <si>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</si>
  <si>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</si>
  <si>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</si>
  <si>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</si>
  <si>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</si>
  <si>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</si>
  <si>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</si>
  <si>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</si>
  <si>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</si>
  <si>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</si>
  <si>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</si>
  <si>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</si>
  <si>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</si>
  <si>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</si>
  <si>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</si>
  <si>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</si>
  <si>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</si>
  <si>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</si>
  <si>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</si>
  <si>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</si>
  <si>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</si>
  <si>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</si>
  <si>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</si>
  <si>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</si>
  <si>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</si>
  <si>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</si>
  <si>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</si>
  <si>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</si>
  <si>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</si>
  <si>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</si>
  <si>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</si>
  <si>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</si>
  <si>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</si>
  <si>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</si>
  <si>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</si>
  <si>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</si>
  <si>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</si>
  <si>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</si>
  <si>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</si>
  <si>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</si>
  <si>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</si>
  <si>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</si>
  <si>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</si>
  <si>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</si>
  <si>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</si>
  <si>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</si>
  <si>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</si>
  <si>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</si>
  <si>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</si>
  <si>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</si>
  <si>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</si>
  <si>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</si>
  <si>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</si>
  <si>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</si>
  <si>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</si>
  <si>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</si>
  <si>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</si>
  <si>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</si>
  <si>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</si>
  <si>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</si>
  <si>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</si>
  <si>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</si>
  <si>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</si>
  <si>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</si>
  <si>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</si>
  <si>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</si>
  <si>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</si>
  <si>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</si>
  <si>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</si>
  <si>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</si>
  <si>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</si>
  <si>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</si>
  <si>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</si>
  <si>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</si>
  <si>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</si>
  <si>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</si>
  <si>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</si>
  <si>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</si>
  <si>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</si>
  <si>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</si>
  <si>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</si>
  <si>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</si>
  <si>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</si>
  <si>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</si>
  <si>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</si>
  <si>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</si>
  <si>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</si>
  <si>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</si>
  <si>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</si>
  <si>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</si>
  <si>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</si>
  <si>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</si>
  <si>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</si>
  <si>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</si>
  <si>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</si>
  <si>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</si>
  <si>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</si>
  <si>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</si>
  <si>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</si>
  <si>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</si>
  <si>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</si>
  <si>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</si>
  <si>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</si>
  <si>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</si>
  <si>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</si>
  <si>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</si>
  <si>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</si>
  <si>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</si>
  <si>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</si>
  <si>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</si>
  <si>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</si>
  <si>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</si>
  <si>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</si>
  <si>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</si>
  <si>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</si>
  <si>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</si>
  <si>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</si>
  <si>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</si>
  <si>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</si>
  <si>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</si>
  <si>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</si>
  <si>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</si>
  <si>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</si>
  <si>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</si>
  <si>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</si>
  <si>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</si>
  <si>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</si>
  <si>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</si>
  <si>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</si>
  <si>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</si>
  <si>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</si>
  <si>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</si>
  <si>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</si>
  <si>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</si>
  <si>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</si>
  <si>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</si>
  <si>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</si>
  <si>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</si>
  <si>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</si>
  <si>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</si>
  <si>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</si>
  <si>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</si>
  <si>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</si>
  <si>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</si>
  <si>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</si>
  <si>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</si>
  <si>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</si>
  <si>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</si>
  <si>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</si>
  <si>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</si>
  <si>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</si>
  <si>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</si>
  <si>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</si>
  <si>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</si>
  <si>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</si>
  <si>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</si>
  <si>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</si>
  <si>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</si>
  <si>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</si>
  <si>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</si>
  <si>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</si>
  <si>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</si>
  <si>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</si>
  <si>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</si>
  <si>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</si>
  <si>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</si>
  <si>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</si>
  <si>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</si>
  <si>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</si>
  <si>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</si>
  <si>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</si>
  <si>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</si>
  <si>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</si>
  <si>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</si>
  <si>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</si>
  <si>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</si>
  <si>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</si>
  <si>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</si>
  <si>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</si>
  <si>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</si>
  <si>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</si>
  <si>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</si>
  <si>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</si>
  <si>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</si>
  <si>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</si>
  <si>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</si>
  <si>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</si>
  <si>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</si>
  <si>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</si>
  <si>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</si>
  <si>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</si>
  <si>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</si>
  <si>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</si>
  <si>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</si>
  <si>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</si>
  <si>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</si>
  <si>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</si>
  <si>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</si>
  <si>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</si>
  <si>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</si>
  <si>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</si>
  <si>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</si>
  <si>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</si>
  <si>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</si>
  <si>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</si>
  <si>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</si>
  <si>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</si>
  <si>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</si>
  <si>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</si>
  <si>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</si>
  <si>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</si>
  <si>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</si>
  <si>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</si>
  <si>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</si>
  <si>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</si>
  <si>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</si>
  <si>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</si>
  <si>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</si>
  <si>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</si>
  <si>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</si>
  <si>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</si>
  <si>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</si>
  <si>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</si>
  <si>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</si>
  <si>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</si>
  <si>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</si>
  <si>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</si>
  <si>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</si>
  <si>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</si>
  <si>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</si>
  <si>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</si>
  <si>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</si>
  <si>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</si>
  <si>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</si>
  <si>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</si>
  <si>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</si>
  <si>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</si>
  <si>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</si>
  <si>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</si>
  <si>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</si>
  <si>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</si>
  <si>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</si>
  <si>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</si>
  <si>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</si>
  <si>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</si>
  <si>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</si>
  <si>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</si>
  <si>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</si>
  <si>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</si>
  <si>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</si>
  <si>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</si>
  <si>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</si>
  <si>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</si>
  <si>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</si>
  <si>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</si>
  <si>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</si>
  <si>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</si>
  <si>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</si>
  <si>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</si>
  <si>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</si>
  <si>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</si>
  <si>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</si>
  <si>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</si>
  <si>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</si>
  <si>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</si>
  <si>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</si>
  <si>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</si>
  <si>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</si>
  <si>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</si>
  <si>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</si>
  <si>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</si>
  <si>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</si>
  <si>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</si>
  <si>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</si>
  <si>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</si>
  <si>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</si>
  <si>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</si>
  <si>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</si>
  <si>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</si>
  <si>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</si>
  <si>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</si>
  <si>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</si>
  <si>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</si>
  <si>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</si>
  <si>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</si>
  <si>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</si>
  <si>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</si>
  <si>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</si>
  <si>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</si>
  <si>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</si>
  <si>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</si>
  <si>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</si>
  <si>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</si>
  <si>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</si>
  <si>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</si>
  <si>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</si>
  <si>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</si>
  <si>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</si>
  <si>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</si>
  <si>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</si>
  <si>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</si>
  <si>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</si>
  <si>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</si>
  <si>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</si>
  <si>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</si>
  <si>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</si>
  <si>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</si>
  <si>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</si>
  <si>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</si>
  <si>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</si>
  <si>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</si>
  <si>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</si>
  <si>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</si>
  <si>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</si>
  <si>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</si>
  <si>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</si>
  <si>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</si>
  <si>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</si>
  <si>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</si>
  <si>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</si>
  <si>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</si>
  <si>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</si>
  <si>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</si>
  <si>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</si>
  <si>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</si>
  <si>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</si>
  <si>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</si>
  <si>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</si>
  <si>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</si>
  <si>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</si>
  <si>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</si>
  <si>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</si>
  <si>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</si>
  <si>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</si>
  <si>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</si>
  <si>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</si>
  <si>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</si>
  <si>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</si>
  <si>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</si>
  <si>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</si>
  <si>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</si>
  <si>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</si>
  <si>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</si>
  <si>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</si>
  <si>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</si>
  <si>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</si>
  <si>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</si>
  <si>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</si>
  <si>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</si>
  <si>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</si>
  <si>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</si>
  <si>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</si>
  <si>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</si>
  <si>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</si>
  <si>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</si>
  <si>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</si>
  <si>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</si>
  <si>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</si>
  <si>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</si>
  <si>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</si>
  <si>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</si>
  <si>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</si>
  <si>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</si>
  <si>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</si>
  <si>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</si>
  <si>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</si>
  <si>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</si>
  <si>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</si>
  <si>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</si>
  <si>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</si>
  <si>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</si>
  <si>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</si>
  <si>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</si>
  <si>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</si>
  <si>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</si>
  <si>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</si>
  <si>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</si>
  <si>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</si>
  <si>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</si>
  <si>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</si>
  <si>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</si>
  <si>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</si>
  <si>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</si>
  <si>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</si>
  <si>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</si>
  <si>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</si>
  <si>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</si>
  <si>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</si>
  <si>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</si>
  <si>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</si>
  <si>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</si>
  <si>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</si>
  <si>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</si>
  <si>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</si>
  <si>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</si>
  <si>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</si>
  <si>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</si>
  <si>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</si>
  <si>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</si>
  <si>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</si>
  <si>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</si>
  <si>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</si>
  <si>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</si>
  <si>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</si>
  <si>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</si>
  <si>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</si>
  <si>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</si>
  <si>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</si>
  <si>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</si>
  <si>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</si>
  <si>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</si>
  <si>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</si>
  <si>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</si>
  <si>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</si>
  <si>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</si>
  <si>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</si>
  <si>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</si>
  <si>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</si>
  <si>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</si>
  <si>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</si>
  <si>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</si>
  <si>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</si>
  <si>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</si>
  <si>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</si>
  <si>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</si>
  <si>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</si>
  <si>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</si>
  <si>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</si>
  <si>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</si>
  <si>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</si>
  <si>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</si>
  <si>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</si>
  <si>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</si>
  <si>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</si>
  <si>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</si>
  <si>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</si>
  <si>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</si>
  <si>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</si>
  <si>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</si>
  <si>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</si>
  <si>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</si>
  <si>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</si>
  <si>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</si>
  <si>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</si>
  <si>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</si>
  <si>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</si>
  <si>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</si>
  <si>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</si>
  <si>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</si>
  <si>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</si>
  <si>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</si>
  <si>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</si>
  <si>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</si>
  <si>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</si>
  <si>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</si>
  <si>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</si>
  <si>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</si>
  <si>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</si>
  <si>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</si>
  <si>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</si>
  <si>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</si>
  <si>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</si>
  <si>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</si>
  <si>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</si>
  <si>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</si>
  <si>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</si>
  <si>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</si>
  <si>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</si>
  <si>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</si>
  <si>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</si>
  <si>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</si>
  <si>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</si>
  <si>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</si>
  <si>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</si>
  <si>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</si>
  <si>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</si>
  <si>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</si>
  <si>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</si>
  <si>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</si>
  <si>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</si>
  <si>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</si>
  <si>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</si>
  <si>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</si>
  <si>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</si>
  <si>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</si>
  <si>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</si>
  <si>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</si>
  <si>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</si>
  <si>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</si>
  <si>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</si>
  <si>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</si>
  <si>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</si>
  <si>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</si>
  <si>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</si>
  <si>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</si>
  <si>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</si>
  <si>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</si>
  <si>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</si>
  <si>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</si>
  <si>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</si>
  <si>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</si>
  <si>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</si>
  <si>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</si>
  <si>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</si>
  <si>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</si>
  <si>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</si>
  <si>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</si>
  <si>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</si>
  <si>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</si>
  <si>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</si>
  <si>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</si>
  <si>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</si>
  <si>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</si>
  <si>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</si>
  <si>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</si>
  <si>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</si>
  <si>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</si>
  <si>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</si>
  <si>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</si>
  <si>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</si>
  <si>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</si>
  <si>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</si>
  <si>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</si>
  <si>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</si>
  <si>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</si>
  <si>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</si>
  <si>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</si>
  <si>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</si>
  <si>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</si>
  <si>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</si>
  <si>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</si>
  <si>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</si>
  <si>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</si>
  <si>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</si>
  <si>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</si>
  <si>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</si>
  <si>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</si>
  <si>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</si>
  <si>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</si>
  <si>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</si>
  <si>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</si>
  <si>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</si>
  <si>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</si>
  <si>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</si>
  <si>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</si>
  <si>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</si>
  <si>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</si>
  <si>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</si>
  <si>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</si>
  <si>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</si>
  <si>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</si>
  <si>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</si>
  <si>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</si>
  <si>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</si>
  <si>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</si>
  <si>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</si>
  <si>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</si>
  <si>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</si>
  <si>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</si>
  <si>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</si>
  <si>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</si>
  <si>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</si>
  <si>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</si>
  <si>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</si>
  <si>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</si>
  <si>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</si>
  <si>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</si>
  <si>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</si>
  <si>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</si>
  <si>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</si>
  <si>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</si>
  <si>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</si>
  <si>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</si>
  <si>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</si>
  <si>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</si>
  <si>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</si>
  <si>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</si>
  <si>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</si>
  <si>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</si>
  <si>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</si>
  <si>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</si>
  <si>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</si>
  <si>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</si>
  <si>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</si>
  <si>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</si>
  <si>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</si>
  <si>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</si>
  <si>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</si>
  <si>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</si>
  <si>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</si>
  <si>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</si>
  <si>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</si>
  <si>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</si>
  <si>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</si>
  <si>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</si>
  <si>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</si>
  <si>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</si>
  <si>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</si>
  <si>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</si>
  <si>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</si>
  <si>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</si>
  <si>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</si>
  <si>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</si>
  <si>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</si>
  <si>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</si>
  <si>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</si>
  <si>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</si>
  <si>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</si>
  <si>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</si>
  <si>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</si>
  <si>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</si>
  <si>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</si>
  <si>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</si>
  <si>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</si>
  <si>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</si>
  <si>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</si>
  <si>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</si>
  <si>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</si>
  <si>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</si>
  <si>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</si>
  <si>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</si>
  <si>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</si>
  <si>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</si>
  <si>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</si>
  <si>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</si>
  <si>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</si>
  <si>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</si>
  <si>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</si>
  <si>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</si>
  <si>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</si>
  <si>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</si>
  <si>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</si>
  <si>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</si>
  <si>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</si>
  <si>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</si>
  <si>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</si>
  <si>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</si>
  <si>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</si>
  <si>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</si>
  <si>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</si>
  <si>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</si>
  <si>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</si>
  <si>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</si>
  <si>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</si>
  <si>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</si>
  <si>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</si>
  <si>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</si>
  <si>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</si>
  <si>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</si>
  <si>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</si>
  <si>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</si>
  <si>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</si>
  <si>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</si>
  <si>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</si>
  <si>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</si>
  <si>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</si>
  <si>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</si>
  <si>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</si>
  <si>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</si>
  <si>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</si>
  <si>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</si>
  <si>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</si>
  <si>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</si>
  <si>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</si>
  <si>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</si>
  <si>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</si>
  <si>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</si>
  <si>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</si>
  <si>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</si>
  <si>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</si>
  <si>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</si>
  <si>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</si>
  <si>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</si>
  <si>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</si>
  <si>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</si>
  <si>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</si>
  <si>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</si>
  <si>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</si>
  <si>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</si>
  <si>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</si>
  <si>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</si>
  <si>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</si>
  <si>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</si>
  <si>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</si>
  <si>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</si>
  <si>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</si>
  <si>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</si>
  <si>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</si>
  <si>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</si>
  <si>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</si>
  <si>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</si>
  <si>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</si>
  <si>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</si>
  <si>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</si>
  <si>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</si>
  <si>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</si>
  <si>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</si>
  <si>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</si>
  <si>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</si>
  <si>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</si>
  <si>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</si>
  <si>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</si>
  <si>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</si>
  <si>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</si>
  <si>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</si>
  <si>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</si>
  <si>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</si>
  <si>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</si>
  <si>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</si>
  <si>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</si>
  <si>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</si>
  <si>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</si>
  <si>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</si>
  <si>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</si>
  <si>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</si>
  <si>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</si>
  <si>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</si>
  <si>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</si>
  <si>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</si>
  <si>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</si>
  <si>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</si>
  <si>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</si>
  <si>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</si>
  <si>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</si>
  <si>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</si>
  <si>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</si>
  <si>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</si>
  <si>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</si>
  <si>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</si>
  <si>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</si>
  <si>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</si>
  <si>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</si>
  <si>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</si>
  <si>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</si>
  <si>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</si>
  <si>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</si>
  <si>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</si>
  <si>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</si>
  <si>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</si>
  <si>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</si>
  <si>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</si>
  <si>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</si>
  <si>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</si>
  <si>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</si>
  <si>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</si>
  <si>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</si>
  <si>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</si>
  <si>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</si>
  <si>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</si>
  <si>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</si>
  <si>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</si>
  <si>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</si>
  <si>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</si>
  <si>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</si>
  <si>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</si>
  <si>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</si>
  <si>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</si>
  <si>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</si>
  <si>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</si>
  <si>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</si>
  <si>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</si>
  <si>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</si>
  <si>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</si>
  <si>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</si>
  <si>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</si>
  <si>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</si>
  <si>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</si>
  <si>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</si>
  <si>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</si>
  <si>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</si>
  <si>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</si>
  <si>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</si>
  <si>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</si>
  <si>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</si>
  <si>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</si>
  <si>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</si>
  <si>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</si>
  <si>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</si>
  <si>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</si>
  <si>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</si>
  <si>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</si>
  <si>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</si>
  <si>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</si>
  <si>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</si>
  <si>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</si>
  <si>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</si>
  <si>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</si>
  <si>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</si>
  <si>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</si>
  <si>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</si>
  <si>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</si>
  <si>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</si>
  <si>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</si>
  <si>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</si>
  <si>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</si>
  <si>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</si>
  <si>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</si>
  <si>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</si>
  <si>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</si>
  <si>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</si>
  <si>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</si>
  <si>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</si>
  <si>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</si>
  <si>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</si>
  <si>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</si>
  <si>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</si>
  <si>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</si>
  <si>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</si>
  <si>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</si>
  <si>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</si>
  <si>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</si>
  <si>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</si>
  <si>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</si>
  <si>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</si>
  <si>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</si>
  <si>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</si>
  <si>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</si>
  <si>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</si>
  <si>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</si>
  <si>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</si>
  <si>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</si>
  <si>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</si>
  <si>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</si>
  <si>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</si>
  <si>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</si>
  <si>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</si>
  <si>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</si>
  <si>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</si>
  <si>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</si>
  <si>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</si>
  <si>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</si>
  <si>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</si>
  <si>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</si>
  <si>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</si>
  <si>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</si>
  <si>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</si>
  <si>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</si>
  <si>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</si>
  <si>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</si>
  <si>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</si>
  <si>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</si>
  <si>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</si>
  <si>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</si>
  <si>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</si>
  <si>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</si>
  <si>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</si>
  <si>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</si>
  <si>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</si>
  <si>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</si>
  <si>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</si>
  <si>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</si>
  <si>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</si>
  <si>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</si>
  <si>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</si>
  <si>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</si>
  <si>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</si>
  <si>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</si>
  <si>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</si>
  <si>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</si>
  <si>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</si>
  <si>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</si>
  <si>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</si>
  <si>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</si>
  <si>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</si>
  <si>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</si>
  <si>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</si>
  <si>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</si>
  <si>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</si>
  <si>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</si>
  <si>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</si>
  <si>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</si>
  <si>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</si>
  <si>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</si>
  <si>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</si>
  <si>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</si>
  <si>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</si>
  <si>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</si>
  <si>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</si>
  <si>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</si>
  <si>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</si>
  <si>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</si>
  <si>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</si>
  <si>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</si>
  <si>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</si>
  <si>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</si>
  <si>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</si>
  <si>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</si>
  <si>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</si>
  <si>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</si>
  <si>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</si>
  <si>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</si>
  <si>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</si>
  <si>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</si>
  <si>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</si>
  <si>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</si>
  <si>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</si>
  <si>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</si>
  <si>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</si>
  <si>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</si>
  <si>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</si>
  <si>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</si>
  <si>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</si>
  <si>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</si>
  <si>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</si>
  <si>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</si>
  <si>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</si>
  <si>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</si>
  <si>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</si>
  <si>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</si>
  <si>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</si>
  <si>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</si>
  <si>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</si>
  <si>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</si>
  <si>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</si>
  <si>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</si>
  <si>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</si>
  <si>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</si>
  <si>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</si>
  <si>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</si>
  <si>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</si>
  <si>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</si>
  <si>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</si>
  <si>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</si>
  <si>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</si>
  <si>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</si>
  <si>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</si>
  <si>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</si>
  <si>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</si>
  <si>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</si>
  <si>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</si>
  <si>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</si>
  <si>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</si>
  <si>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</si>
  <si>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</si>
  <si>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</si>
  <si>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</si>
  <si>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</si>
  <si>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</si>
  <si>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</si>
  <si>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</si>
  <si>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</si>
  <si>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</si>
  <si>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</si>
  <si>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</si>
  <si>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</si>
  <si>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</si>
  <si>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</si>
  <si>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</si>
  <si>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</si>
  <si>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</si>
  <si>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</si>
  <si>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</si>
  <si>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</si>
  <si>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</si>
  <si>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</si>
  <si>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</si>
  <si>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</si>
  <si>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</si>
  <si>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</si>
  <si>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</si>
  <si>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</si>
  <si>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</si>
  <si>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</si>
  <si>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</si>
  <si>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</si>
  <si>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</si>
  <si>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</si>
  <si>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</si>
  <si>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</si>
  <si>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</si>
  <si>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</si>
  <si>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</si>
  <si>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</si>
  <si>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</si>
  <si>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</si>
  <si>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</si>
  <si>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</si>
  <si>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</si>
  <si>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</si>
  <si>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</si>
  <si>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</si>
  <si>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</si>
  <si>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</si>
  <si>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</si>
  <si>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</si>
  <si>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</si>
  <si>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</si>
  <si>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</si>
  <si>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</si>
  <si>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</si>
  <si>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</si>
  <si>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</si>
  <si>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</si>
  <si>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</si>
  <si>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</si>
  <si>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</si>
  <si>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</si>
  <si>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</si>
  <si>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</si>
  <si>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</si>
  <si>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</si>
  <si>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</si>
  <si>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</si>
  <si>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</si>
  <si>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</si>
  <si>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</si>
  <si>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</si>
  <si>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</si>
  <si>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</si>
  <si>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</si>
  <si>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</si>
  <si>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</si>
  <si>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</si>
  <si>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</si>
  <si>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</si>
  <si>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</si>
  <si>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</si>
  <si>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</si>
  <si>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</si>
  <si>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</si>
  <si>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</si>
  <si>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</si>
  <si>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</si>
  <si>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</si>
  <si>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</si>
  <si>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</si>
  <si>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</si>
  <si>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</si>
  <si>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</si>
  <si>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</si>
  <si>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</si>
  <si>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</si>
  <si>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</si>
  <si>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</si>
  <si>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</si>
  <si>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</si>
  <si>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</si>
  <si>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</si>
  <si>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</si>
  <si>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</si>
  <si>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</si>
  <si>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</si>
  <si>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</si>
  <si>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</si>
  <si>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</si>
  <si>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</si>
  <si>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</si>
  <si>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</si>
  <si>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</si>
  <si>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</si>
  <si>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</si>
  <si>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</si>
  <si>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</si>
  <si>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</si>
  <si>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</si>
  <si>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</si>
  <si>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</si>
  <si>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</si>
  <si>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</si>
  <si>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</si>
  <si>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</si>
  <si>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</si>
  <si>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</si>
  <si>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</si>
  <si>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</si>
  <si>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</si>
  <si>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</si>
  <si>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</si>
  <si>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</si>
  <si>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</si>
  <si>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</si>
  <si>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</si>
  <si>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</si>
  <si>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</si>
  <si>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</si>
  <si>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</si>
  <si>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</si>
  <si>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</si>
  <si>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</si>
  <si>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</si>
  <si>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</si>
  <si>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</si>
  <si>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</si>
  <si>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</si>
  <si>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</si>
  <si>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</si>
  <si>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</si>
  <si>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</si>
  <si>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</si>
  <si>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</si>
  <si>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</si>
  <si>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</si>
  <si>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</si>
  <si>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</si>
  <si>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</si>
  <si>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</si>
  <si>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</si>
  <si>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</si>
  <si>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</si>
  <si>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</si>
  <si>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</si>
  <si>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</si>
  <si>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</si>
  <si>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</si>
  <si>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</si>
  <si>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</si>
  <si>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</si>
  <si>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</si>
  <si>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</si>
  <si>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</si>
  <si>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</si>
  <si>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</si>
  <si>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</si>
  <si>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</si>
  <si>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</si>
  <si>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</si>
  <si>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</si>
  <si>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</si>
  <si>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</si>
  <si>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</si>
  <si>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</si>
  <si>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</si>
  <si>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</si>
  <si>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</si>
  <si>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</si>
  <si>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</si>
  <si>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</si>
  <si>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</si>
  <si>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</si>
  <si>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</si>
  <si>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</si>
  <si>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</si>
  <si>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</si>
  <si>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</si>
  <si>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</si>
  <si>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</si>
  <si>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</si>
  <si>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</si>
  <si>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</si>
  <si>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</si>
  <si>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</si>
  <si>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</si>
  <si>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</si>
  <si>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</si>
  <si>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</si>
  <si>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</si>
  <si>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</si>
  <si>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</si>
  <si>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</si>
  <si>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</si>
  <si>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</si>
  <si>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</si>
  <si>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</si>
  <si>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</si>
  <si>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</si>
  <si>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</si>
  <si>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</si>
  <si>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</si>
  <si>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</si>
  <si>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</si>
  <si>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</si>
  <si>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</si>
  <si>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</si>
  <si>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</si>
  <si>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</si>
  <si>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</si>
  <si>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</si>
  <si>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</si>
  <si>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</si>
  <si>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</si>
  <si>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</si>
  <si>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</si>
  <si>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</si>
  <si>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</si>
  <si>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</si>
  <si>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</si>
  <si>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</si>
  <si>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</si>
  <si>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</si>
  <si>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</si>
  <si>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</si>
  <si>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</si>
  <si>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</si>
  <si>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</si>
  <si>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</si>
  <si>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</si>
  <si>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</si>
  <si>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</si>
  <si>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</si>
  <si>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</si>
  <si>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</si>
  <si>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</si>
  <si>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</si>
  <si>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</si>
  <si>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</si>
  <si>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</si>
  <si>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</si>
  <si>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</si>
  <si>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</si>
  <si>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</si>
  <si>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</si>
  <si>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</si>
  <si>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</si>
  <si>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</si>
  <si>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</si>
  <si>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</si>
  <si>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</si>
  <si>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</si>
  <si>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</si>
  <si>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</si>
  <si>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</si>
  <si>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</si>
  <si>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</si>
  <si>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</si>
  <si>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</si>
  <si>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</si>
  <si>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</si>
  <si>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</si>
  <si>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</si>
  <si>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</si>
  <si>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</si>
  <si>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</si>
  <si>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</si>
  <si>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</si>
  <si>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</si>
  <si>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</si>
  <si>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</si>
  <si>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</si>
  <si>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</si>
  <si>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</si>
  <si>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</si>
  <si>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</si>
  <si>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</si>
  <si>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</si>
  <si>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</si>
  <si>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</si>
  <si>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</si>
  <si>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</si>
  <si>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</si>
  <si>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</si>
  <si>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</si>
  <si>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</si>
  <si>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</si>
  <si>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</si>
  <si>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</si>
  <si>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</si>
  <si>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</si>
  <si>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</si>
  <si>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</si>
  <si>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</si>
  <si>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</si>
  <si>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</si>
  <si>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</si>
  <si>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</si>
  <si>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</si>
  <si>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</si>
  <si>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</si>
  <si>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</si>
  <si>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</si>
  <si>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</si>
  <si>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</si>
  <si>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</si>
  <si>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</si>
  <si>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</si>
  <si>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</si>
  <si>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</si>
  <si>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</si>
  <si>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</si>
  <si>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</si>
  <si>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</si>
  <si>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</si>
  <si>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</si>
  <si>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</si>
  <si>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</si>
  <si>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</si>
  <si>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</si>
  <si>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</si>
  <si>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</si>
  <si>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</si>
  <si>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</si>
  <si>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</si>
  <si>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</si>
  <si>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</si>
  <si>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</si>
  <si>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</si>
  <si>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</si>
  <si>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</si>
  <si>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</si>
  <si>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</si>
  <si>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</si>
  <si>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</si>
  <si>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</si>
  <si>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</si>
  <si>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</si>
  <si>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</si>
  <si>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</si>
  <si>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</si>
  <si>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</si>
  <si>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</si>
  <si>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</si>
  <si>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</si>
  <si>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</si>
  <si>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</si>
  <si>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</si>
  <si>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</si>
  <si>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</si>
  <si>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</si>
  <si>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</si>
  <si>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</si>
  <si>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</si>
  <si>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</si>
  <si>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</si>
  <si>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</si>
  <si>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</si>
  <si>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</si>
  <si>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</si>
  <si>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</si>
  <si>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</si>
  <si>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</si>
  <si>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</si>
  <si>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</si>
  <si>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</si>
  <si>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</si>
  <si>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</si>
  <si>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</si>
  <si>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</si>
  <si>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</si>
  <si>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</si>
  <si>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</si>
  <si>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</si>
  <si>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</si>
  <si>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</si>
  <si>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</si>
  <si>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</si>
  <si>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</si>
  <si>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</si>
  <si>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</si>
  <si>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</si>
  <si>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</si>
  <si>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</si>
  <si>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</si>
  <si>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</si>
  <si>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</si>
  <si>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</si>
  <si>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</si>
  <si>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</si>
  <si>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</si>
  <si>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</si>
  <si>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</si>
  <si>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</si>
  <si>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</si>
  <si>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</si>
  <si>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</si>
  <si>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</si>
  <si>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</si>
  <si>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</si>
  <si>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</si>
  <si>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</si>
  <si>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</si>
  <si>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</si>
  <si>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</si>
  <si>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</si>
  <si>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</si>
  <si>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</si>
  <si>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</si>
  <si>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</si>
  <si>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</si>
  <si>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</si>
  <si>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</si>
  <si>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</si>
  <si>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</si>
  <si>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</si>
  <si>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</si>
  <si>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</si>
  <si>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</si>
  <si>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</si>
  <si>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</si>
  <si>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</si>
  <si>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</si>
  <si>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</si>
  <si>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</si>
  <si>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</si>
  <si>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</si>
  <si>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</si>
  <si>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</si>
  <si>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</si>
  <si>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</si>
  <si>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</si>
  <si>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</si>
  <si>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</si>
  <si>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</si>
  <si>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</si>
  <si>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</si>
  <si>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</si>
  <si>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</si>
  <si>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</si>
  <si>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</si>
  <si>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</si>
  <si>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</si>
  <si>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</si>
  <si>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</si>
  <si>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</si>
  <si>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</si>
  <si>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</si>
  <si>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</si>
  <si>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</si>
  <si>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</si>
  <si>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</si>
  <si>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</si>
  <si>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</si>
  <si>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</si>
  <si>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</si>
  <si>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</si>
  <si>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</si>
  <si>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</si>
  <si>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</si>
  <si>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</si>
  <si>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</si>
  <si>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</si>
  <si>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</si>
  <si>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</si>
  <si>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</si>
  <si>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</si>
  <si>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</si>
  <si>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</si>
  <si>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</si>
  <si>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</si>
  <si>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</si>
  <si>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</si>
  <si>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</si>
  <si>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</si>
  <si>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</si>
  <si>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</si>
  <si>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</si>
  <si>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</si>
  <si>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</si>
  <si>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</si>
  <si>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</si>
  <si>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</si>
  <si>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</si>
  <si>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</si>
  <si>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</si>
  <si>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</si>
  <si>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</si>
  <si>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</si>
  <si>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</si>
  <si>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</si>
  <si>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</si>
  <si>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</si>
  <si>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</si>
  <si>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</si>
  <si>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</si>
  <si>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</si>
  <si>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</si>
  <si>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</si>
  <si>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</si>
  <si>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</si>
  <si>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</si>
  <si>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</si>
  <si>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</si>
  <si>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</si>
  <si>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</si>
  <si>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</si>
  <si>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</si>
  <si>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</si>
  <si>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</si>
  <si>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</si>
  <si>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</si>
  <si>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</si>
  <si>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</si>
  <si>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</si>
  <si>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</si>
  <si>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</si>
  <si>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</si>
  <si>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</si>
  <si>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</si>
  <si>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</si>
  <si>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</si>
  <si>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</si>
  <si>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</si>
  <si>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</si>
  <si>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</si>
  <si>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</si>
  <si>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</si>
  <si>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</si>
  <si>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</si>
  <si>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</si>
  <si>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</si>
  <si>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</si>
  <si>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</si>
  <si>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</si>
  <si>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</si>
  <si>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</si>
  <si>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</si>
  <si>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</si>
  <si>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</si>
  <si>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</si>
  <si>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</si>
  <si>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</si>
  <si>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</si>
  <si>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</si>
  <si>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</si>
  <si>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</si>
  <si>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</si>
  <si>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</si>
  <si>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</si>
  <si>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</si>
  <si>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</si>
  <si>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</si>
  <si>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</si>
  <si>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</si>
  <si>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</si>
  <si>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</si>
  <si>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</si>
  <si>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</si>
  <si>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</si>
  <si>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</si>
  <si>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</si>
  <si>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</si>
  <si>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</si>
  <si>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</si>
  <si>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</si>
  <si>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</si>
  <si>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</si>
  <si>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</si>
  <si>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</si>
  <si>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</si>
  <si>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</si>
  <si>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</si>
  <si>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</si>
  <si>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</si>
  <si>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</si>
  <si>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</si>
  <si>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</si>
  <si>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</si>
  <si>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</si>
  <si>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</si>
  <si>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</si>
  <si>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</si>
  <si>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</si>
  <si>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</si>
  <si>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</si>
  <si>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</si>
  <si>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</si>
  <si>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</si>
  <si>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</si>
  <si>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</si>
  <si>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</si>
  <si>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</si>
  <si>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</si>
  <si>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</si>
  <si>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</si>
  <si>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</si>
  <si>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</si>
  <si>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</si>
  <si>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</si>
  <si>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</si>
  <si>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</si>
  <si>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</si>
  <si>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</si>
  <si>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</si>
  <si>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</si>
  <si>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</si>
  <si>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</si>
  <si>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</si>
  <si>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</si>
  <si>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</si>
  <si>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</si>
  <si>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</si>
  <si>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</si>
  <si>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</si>
  <si>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</si>
  <si>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</si>
  <si>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</si>
  <si>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</si>
  <si>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</si>
  <si>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</si>
  <si>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</si>
  <si>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</si>
  <si>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</si>
  <si>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</si>
  <si>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</si>
  <si>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</si>
  <si>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</si>
  <si>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</si>
  <si>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</si>
  <si>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</si>
  <si>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</si>
  <si>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</si>
  <si>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</si>
  <si>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</si>
  <si>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</si>
  <si>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</si>
  <si>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</si>
  <si>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</si>
  <si>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</si>
  <si>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</si>
  <si>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</si>
  <si>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</si>
  <si>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</si>
  <si>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</si>
  <si>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</si>
  <si>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</si>
  <si>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</si>
  <si>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</si>
  <si>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</si>
  <si>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</si>
  <si>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</si>
  <si>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</si>
  <si>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</si>
  <si>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</si>
  <si>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</si>
  <si>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</si>
  <si>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</si>
  <si>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</si>
  <si>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</si>
  <si>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</si>
  <si>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</si>
  <si>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</si>
  <si>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</si>
  <si>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</si>
  <si>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</si>
  <si>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</si>
  <si>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</si>
  <si>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</si>
  <si>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</si>
  <si>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</si>
  <si>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</si>
  <si>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</si>
  <si>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</si>
  <si>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</si>
  <si>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</si>
  <si>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</si>
  <si>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</si>
  <si>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</si>
  <si>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</si>
  <si>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</si>
  <si>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</si>
  <si>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</si>
  <si>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</si>
  <si>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</si>
  <si>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</si>
  <si>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</si>
  <si>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</si>
  <si>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</si>
  <si>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</si>
  <si>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</si>
  <si>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</si>
  <si>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</si>
  <si>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</si>
  <si>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</si>
  <si>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</si>
  <si>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</si>
  <si>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</si>
  <si>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</si>
  <si>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</si>
  <si>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</si>
  <si>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</si>
  <si>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</si>
  <si>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</si>
  <si>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</si>
  <si>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</si>
  <si>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</si>
  <si>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</si>
  <si>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</si>
  <si>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</si>
  <si>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</si>
  <si>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</si>
  <si>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</si>
  <si>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</si>
  <si>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</si>
  <si>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</si>
  <si>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</si>
  <si>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</si>
  <si>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</si>
  <si>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</si>
  <si>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</si>
  <si>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</si>
  <si>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</si>
  <si>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</si>
  <si>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</si>
  <si>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</si>
  <si>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</si>
  <si>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</si>
  <si>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</si>
  <si>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</si>
  <si>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</si>
  <si>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</si>
  <si>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</si>
  <si>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</si>
  <si>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</si>
  <si>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</si>
  <si>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</si>
  <si>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</si>
  <si>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</si>
  <si>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</si>
  <si>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</si>
  <si>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</si>
  <si>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</si>
  <si>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</si>
  <si>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</si>
  <si>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</si>
  <si>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</si>
  <si>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</si>
  <si>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</si>
  <si>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</si>
  <si>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</si>
  <si>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</si>
  <si>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</si>
  <si>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</si>
  <si>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</si>
  <si>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</si>
  <si>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</si>
  <si>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</si>
  <si>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</si>
  <si>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</si>
  <si>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</si>
  <si>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</si>
  <si>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</si>
  <si>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</si>
  <si>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</si>
  <si>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</si>
  <si>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</si>
  <si>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</si>
  <si>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</si>
  <si>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</si>
  <si>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</si>
  <si>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</si>
  <si>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</si>
  <si>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</si>
  <si>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</si>
  <si>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</si>
  <si>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</si>
  <si>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</si>
  <si>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</si>
  <si>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</si>
  <si>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</si>
  <si>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</si>
  <si>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</si>
  <si>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</si>
  <si>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</si>
  <si>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</si>
  <si>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</si>
  <si>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</si>
  <si>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</si>
  <si>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</si>
  <si>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</si>
  <si>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</si>
  <si>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</si>
  <si>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</si>
  <si>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</si>
  <si>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</si>
  <si>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</si>
  <si>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</si>
  <si>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</si>
  <si>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</si>
  <si>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</si>
  <si>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</si>
  <si>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</si>
  <si>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</si>
  <si>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</si>
  <si>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</si>
  <si>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</si>
  <si>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</si>
  <si>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</si>
  <si>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</si>
  <si>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</si>
  <si>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</si>
  <si>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</si>
  <si>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</si>
  <si>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</si>
  <si>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</si>
  <si>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</si>
  <si>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</si>
  <si>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</si>
  <si>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</si>
  <si>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</si>
  <si>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</si>
  <si>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</si>
  <si>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</si>
  <si>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</si>
  <si>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</si>
  <si>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</si>
  <si>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</si>
  <si>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</si>
  <si>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</si>
  <si>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</si>
  <si>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</si>
  <si>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</si>
  <si>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</si>
  <si>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</si>
  <si>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</si>
  <si>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</si>
  <si>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</si>
  <si>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</si>
  <si>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</si>
  <si>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</si>
  <si>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</si>
  <si>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</si>
  <si>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</si>
  <si>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</si>
  <si>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</si>
  <si>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</si>
  <si>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</si>
  <si>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</si>
  <si>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</si>
  <si>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</si>
  <si>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</si>
  <si>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</si>
  <si>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</si>
  <si>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</si>
  <si>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</si>
  <si>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</si>
  <si>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</si>
  <si>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</si>
  <si>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</si>
  <si>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</si>
  <si>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</si>
  <si>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</si>
  <si>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</si>
  <si>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</si>
  <si>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</si>
  <si>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</si>
  <si>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</si>
  <si>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</si>
  <si>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</si>
  <si>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</si>
  <si>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</si>
  <si>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</si>
  <si>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</si>
  <si>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</si>
  <si>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</si>
  <si>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</si>
  <si>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</si>
  <si>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</si>
  <si>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</si>
  <si>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</si>
  <si>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</si>
  <si>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</si>
  <si>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</si>
  <si>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</si>
  <si>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</si>
  <si>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</si>
  <si>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</si>
  <si>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</si>
  <si>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</si>
  <si>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</si>
  <si>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</si>
  <si>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</si>
  <si>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</si>
  <si>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</si>
  <si>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</si>
  <si>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</si>
  <si>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</si>
  <si>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</si>
  <si>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</si>
  <si>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</si>
  <si>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</si>
  <si>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</si>
  <si>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</si>
  <si>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</si>
  <si>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</si>
  <si>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</si>
  <si>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</si>
  <si>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</si>
  <si>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</si>
  <si>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</si>
  <si>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</si>
  <si>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</si>
  <si>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</si>
  <si>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</si>
  <si>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</si>
  <si>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</si>
  <si>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</si>
  <si>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</si>
  <si>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</si>
  <si>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</si>
  <si>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</si>
  <si>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</si>
  <si>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</si>
  <si>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</si>
  <si>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</si>
  <si>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</si>
  <si>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</si>
  <si>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</si>
  <si>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</si>
  <si>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</si>
  <si>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</si>
  <si>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</si>
  <si>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</si>
  <si>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</si>
  <si>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</si>
  <si>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</si>
  <si>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</si>
  <si>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</si>
  <si>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</si>
  <si>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</si>
  <si>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</si>
  <si>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</si>
  <si>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</si>
  <si>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</si>
  <si>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</si>
  <si>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</si>
  <si>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</si>
  <si>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</si>
  <si>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</si>
  <si>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</si>
  <si>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</si>
  <si>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</si>
  <si>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</si>
  <si>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</si>
  <si>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</si>
  <si>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</si>
  <si>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</si>
  <si>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</si>
  <si>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</si>
  <si>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</si>
  <si>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</si>
  <si>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</si>
  <si>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</si>
  <si>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</si>
  <si>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</si>
  <si>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</si>
  <si>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</si>
  <si>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</si>
  <si>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</si>
  <si>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</si>
  <si>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</si>
  <si>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</si>
  <si>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</si>
  <si>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</si>
  <si>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</si>
  <si>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</si>
  <si>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</si>
  <si>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</si>
  <si>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</si>
  <si>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</si>
  <si>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</si>
  <si>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</si>
  <si>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</si>
  <si>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</si>
  <si>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</si>
  <si>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</si>
  <si>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</si>
  <si>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</si>
  <si>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</si>
  <si>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</si>
  <si>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</si>
  <si>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</si>
  <si>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</si>
  <si>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</si>
  <si>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</si>
  <si>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</si>
  <si>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</si>
  <si>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</si>
  <si>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</si>
  <si>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</si>
  <si>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</si>
  <si>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</si>
  <si>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</si>
  <si>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</si>
  <si>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</si>
  <si>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</si>
  <si>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</si>
  <si>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</si>
  <si>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</si>
  <si>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</si>
  <si>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</si>
  <si>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</si>
  <si>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</si>
  <si>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</si>
  <si>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</si>
  <si>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</si>
  <si>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</si>
  <si>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</si>
  <si>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</si>
  <si>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</si>
  <si>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</si>
  <si>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</si>
  <si>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</si>
  <si>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</si>
  <si>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</si>
  <si>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</si>
  <si>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</si>
  <si>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</si>
  <si>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</si>
  <si>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</si>
  <si>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</si>
  <si>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</si>
  <si>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</si>
  <si>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</si>
  <si>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</si>
  <si>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</si>
  <si>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</si>
  <si>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</si>
  <si>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</si>
  <si>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</si>
  <si>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</si>
  <si>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</si>
  <si>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</si>
  <si>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</si>
  <si>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</si>
  <si>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</si>
  <si>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</si>
  <si>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</si>
  <si>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</si>
  <si>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</si>
  <si>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</si>
  <si>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</si>
  <si>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</si>
  <si>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</si>
  <si>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</si>
  <si>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</si>
  <si>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</si>
  <si>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</si>
  <si>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</si>
  <si>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</si>
  <si>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</si>
  <si>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</si>
  <si>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</si>
  <si>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</si>
  <si>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</si>
  <si>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</si>
  <si>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</si>
  <si>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</si>
  <si>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</si>
  <si>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</si>
  <si>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</si>
  <si>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</si>
  <si>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</si>
  <si>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</si>
  <si>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</si>
  <si>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</si>
  <si>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</si>
  <si>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</si>
  <si>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</si>
  <si>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</si>
  <si>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</si>
  <si>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</si>
  <si>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</si>
  <si>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</si>
  <si>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</si>
  <si>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</si>
  <si>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</si>
  <si>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</si>
  <si>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</si>
  <si>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</si>
  <si>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</si>
  <si>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</si>
  <si>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</si>
  <si>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</si>
  <si>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</si>
  <si>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</si>
  <si>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</si>
  <si>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</si>
  <si>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</si>
  <si>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</si>
  <si>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</si>
  <si>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</si>
  <si>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</si>
  <si>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</si>
  <si>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</si>
  <si>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</si>
  <si>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</si>
  <si>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</si>
  <si>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</si>
  <si>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</si>
  <si>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</si>
  <si>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</si>
  <si>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</si>
  <si>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</si>
  <si>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</si>
  <si>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</si>
  <si>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</si>
  <si>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</si>
  <si>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</si>
  <si>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</si>
  <si>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</si>
  <si>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</si>
  <si>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</si>
  <si>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</si>
  <si>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</si>
  <si>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</si>
  <si>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</si>
  <si>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</si>
  <si>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</si>
  <si>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</si>
  <si>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</si>
  <si>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</si>
  <si>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</si>
  <si>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</si>
  <si>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</si>
  <si>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</si>
  <si>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</si>
  <si>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</si>
  <si>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</si>
  <si>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</si>
  <si>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</si>
  <si>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</si>
  <si>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</si>
  <si>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</si>
  <si>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</si>
  <si>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</si>
  <si>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</si>
  <si>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</si>
  <si>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</si>
  <si>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</si>
  <si>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</si>
  <si>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</si>
  <si>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</si>
  <si>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</si>
  <si>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</si>
  <si>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</si>
  <si>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</si>
  <si>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</si>
  <si>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</si>
  <si>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</si>
  <si>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</si>
  <si>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</si>
  <si>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</si>
  <si>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</si>
  <si>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</si>
  <si>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</si>
  <si>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</si>
  <si>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</si>
  <si>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</si>
  <si>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</si>
  <si>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</si>
  <si>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</si>
  <si>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</si>
  <si>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</si>
  <si>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</si>
  <si>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</si>
  <si>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</si>
  <si>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</si>
  <si>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</si>
  <si>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</si>
  <si>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</si>
  <si>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</si>
  <si>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</si>
  <si>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</si>
  <si>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</si>
  <si>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</si>
  <si>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</si>
  <si>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</si>
  <si>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</si>
  <si>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</si>
  <si>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</si>
  <si>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</si>
  <si>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</si>
  <si>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</si>
  <si>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</si>
  <si>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</si>
  <si>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</si>
  <si>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</si>
  <si>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</si>
  <si>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</si>
  <si>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</si>
  <si>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</si>
  <si>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</si>
  <si>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</si>
  <si>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</si>
  <si>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</si>
  <si>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</si>
  <si>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</si>
  <si>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</si>
  <si>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</si>
  <si>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</si>
  <si>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</si>
  <si>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</si>
  <si>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</si>
  <si>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</si>
  <si>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</si>
  <si>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</si>
  <si>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</si>
  <si>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</si>
  <si>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</si>
  <si>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</si>
  <si>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</si>
  <si>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</si>
  <si>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</si>
  <si>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</si>
  <si>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</si>
  <si>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</si>
  <si>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</si>
  <si>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</si>
  <si>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</si>
  <si>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</si>
  <si>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</si>
  <si>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</si>
  <si>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</si>
  <si>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</si>
  <si>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</si>
  <si>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</si>
  <si>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</si>
  <si>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</si>
  <si>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</si>
  <si>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</si>
  <si>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</si>
  <si>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</si>
  <si>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</si>
  <si>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</si>
  <si>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</si>
  <si>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</si>
  <si>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</si>
  <si>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</si>
  <si>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</si>
  <si>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</si>
  <si>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</si>
  <si>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</si>
  <si>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</si>
  <si>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</si>
  <si>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</si>
  <si>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</si>
  <si>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</si>
  <si>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</si>
  <si>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</si>
  <si>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</si>
  <si>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</si>
  <si>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</si>
  <si>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</si>
  <si>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</si>
  <si>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</si>
  <si>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</si>
  <si>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</si>
  <si>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</si>
  <si>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</si>
  <si>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</si>
  <si>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</si>
  <si>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</si>
  <si>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</si>
  <si>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</si>
  <si>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</si>
  <si>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</si>
  <si>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</si>
  <si>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</si>
  <si>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</si>
  <si>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</si>
  <si>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</si>
  <si>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</si>
  <si>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</si>
  <si>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</si>
  <si>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</si>
  <si>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</si>
  <si>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</si>
  <si>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</si>
  <si>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</si>
  <si>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</si>
  <si>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</si>
  <si>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</si>
  <si>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</si>
  <si>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</si>
  <si>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</si>
  <si>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</si>
  <si>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</si>
  <si>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</si>
  <si>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</si>
  <si>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</si>
  <si>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</si>
  <si>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</si>
  <si>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</si>
  <si>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</si>
  <si>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</si>
  <si>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</si>
  <si>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</si>
  <si>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</si>
  <si>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</si>
  <si>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</si>
  <si>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</si>
  <si>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</si>
  <si>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</si>
  <si>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</si>
  <si>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</si>
  <si>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</si>
  <si>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</si>
  <si>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</si>
  <si>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</si>
  <si>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</si>
  <si>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</si>
  <si>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</si>
  <si>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</si>
  <si>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</si>
  <si>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</si>
  <si>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</si>
  <si>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</si>
  <si>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</si>
  <si>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</si>
  <si>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</si>
  <si>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</si>
  <si>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</si>
  <si>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</si>
  <si>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</si>
  <si>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</si>
  <si>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</si>
  <si>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</si>
  <si>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</si>
  <si>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</si>
  <si>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</si>
  <si>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</si>
  <si>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</si>
  <si>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</si>
  <si>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</si>
  <si>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</si>
  <si>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</si>
  <si>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</si>
  <si>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</si>
  <si>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</si>
  <si>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</si>
  <si>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</si>
  <si>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</si>
  <si>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</si>
  <si>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</si>
  <si>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</si>
  <si>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</si>
  <si>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</si>
  <si>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</si>
  <si>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</si>
  <si>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</si>
  <si>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</si>
  <si>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</si>
  <si>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</si>
  <si>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</si>
  <si>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</si>
  <si>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</si>
  <si>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</si>
  <si>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</si>
  <si>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</si>
  <si>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</si>
  <si>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</si>
  <si>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</si>
  <si>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</si>
  <si>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</si>
  <si>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</si>
  <si>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</si>
  <si>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</si>
  <si>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</si>
  <si>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</si>
  <si>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</si>
  <si>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</si>
  <si>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</si>
  <si>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</si>
  <si>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</si>
  <si>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</si>
  <si>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</si>
  <si>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</si>
  <si>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</si>
  <si>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</si>
  <si>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</si>
  <si>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</si>
  <si>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</si>
  <si>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</si>
  <si>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</si>
  <si>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</si>
  <si>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</si>
  <si>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</si>
  <si>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</si>
  <si>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</si>
  <si>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</si>
  <si>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</si>
  <si>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</si>
  <si>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</si>
  <si>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</si>
  <si>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</si>
  <si>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</si>
  <si>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</si>
  <si>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</si>
  <si>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</si>
  <si>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</si>
  <si>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</si>
  <si>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</si>
  <si>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</si>
  <si>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</si>
  <si>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</si>
  <si>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</si>
  <si>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</si>
  <si>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</si>
  <si>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</si>
  <si>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</si>
  <si>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</si>
  <si>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</si>
  <si>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</si>
  <si>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</si>
  <si>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</si>
  <si>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</si>
  <si>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</si>
  <si>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</si>
  <si>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</si>
  <si>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</si>
  <si>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</si>
  <si>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</si>
  <si>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</si>
  <si>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</si>
  <si>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</si>
  <si>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</si>
  <si>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</si>
  <si>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</si>
  <si>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</si>
  <si>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</si>
  <si>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</si>
  <si>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</si>
  <si>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</si>
  <si>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</si>
  <si>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</si>
  <si>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</si>
  <si>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</si>
  <si>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</si>
  <si>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</si>
  <si>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</si>
  <si>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</si>
  <si>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</si>
  <si>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</si>
  <si>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</si>
  <si>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</si>
  <si>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</si>
  <si>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</si>
  <si>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</si>
  <si>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</si>
  <si>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</si>
  <si>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</si>
  <si>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</si>
  <si>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</si>
  <si>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</si>
  <si>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</si>
  <si>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</si>
  <si>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</si>
  <si>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</si>
  <si>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</si>
  <si>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</si>
  <si>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</si>
  <si>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</si>
  <si>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</si>
  <si>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</si>
  <si>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</si>
  <si>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</si>
  <si>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</si>
  <si>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</si>
  <si>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</si>
  <si>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</si>
  <si>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</si>
  <si>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</si>
  <si>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</si>
  <si>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</si>
  <si>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</si>
  <si>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</si>
  <si>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</si>
  <si>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</si>
  <si>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</si>
  <si>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</si>
  <si>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</si>
  <si>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</si>
  <si>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</si>
  <si>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</si>
  <si>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</si>
  <si>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</si>
  <si>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</si>
  <si>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</si>
  <si>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</si>
  <si>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</si>
  <si>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</si>
  <si>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</si>
  <si>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</si>
  <si>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</si>
  <si>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</si>
  <si>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</si>
  <si>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</si>
  <si>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</si>
  <si>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</si>
  <si>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</si>
  <si>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</si>
  <si>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</si>
  <si>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</si>
  <si>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</si>
  <si>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</si>
  <si>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</si>
  <si>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</si>
  <si>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</si>
  <si>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</si>
  <si>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</si>
  <si>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</si>
  <si>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</si>
  <si>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</si>
  <si>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</si>
  <si>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</si>
  <si>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</si>
  <si>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</si>
  <si>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</si>
  <si>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</si>
  <si>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</si>
  <si>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</si>
  <si>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</si>
  <si>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</si>
  <si>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</si>
  <si>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</si>
  <si>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</si>
  <si>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</si>
  <si>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</si>
  <si>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</si>
  <si>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</si>
  <si>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</si>
  <si>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</si>
  <si>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</si>
  <si>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</si>
  <si>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</si>
  <si>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</si>
  <si>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</si>
  <si>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</si>
  <si>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</si>
  <si>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</si>
  <si>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</si>
  <si>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</si>
  <si>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</si>
  <si>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</si>
  <si>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</si>
  <si>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</si>
  <si>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</si>
  <si>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</si>
  <si>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</si>
  <si>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</si>
  <si>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</si>
  <si>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</si>
  <si>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</si>
  <si>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</si>
  <si>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</si>
  <si>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</si>
  <si>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</si>
  <si>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</si>
  <si>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</si>
  <si>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</si>
  <si>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</si>
  <si>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</si>
  <si>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</si>
  <si>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</si>
  <si>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</si>
  <si>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</si>
  <si>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</si>
  <si>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</si>
  <si>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</si>
  <si>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</si>
  <si>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</si>
  <si>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</si>
  <si>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</si>
  <si>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</si>
  <si>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</si>
  <si>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</si>
  <si>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</si>
  <si>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</si>
  <si>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</si>
  <si>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</si>
  <si>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</si>
  <si>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</si>
  <si>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</si>
  <si>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</si>
  <si>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</si>
  <si>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</si>
  <si>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</si>
  <si>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</si>
  <si>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</si>
  <si>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</si>
  <si>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</si>
  <si>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</si>
  <si>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</si>
  <si>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</si>
  <si>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</si>
  <si>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</si>
  <si>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</si>
  <si>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</si>
  <si>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</si>
  <si>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</si>
  <si>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</si>
  <si>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</si>
  <si>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</si>
  <si>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</si>
  <si>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</si>
  <si>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</si>
  <si>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</si>
  <si>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</si>
  <si>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</si>
  <si>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</si>
  <si>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</si>
  <si>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</si>
  <si>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</si>
  <si>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</si>
  <si>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</si>
  <si>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</si>
  <si>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</si>
  <si>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</si>
  <si>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</si>
  <si>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</si>
  <si>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</si>
  <si>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</si>
  <si>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</si>
  <si>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</si>
  <si>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</si>
  <si>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</si>
  <si>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</si>
  <si>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</si>
  <si>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</si>
  <si>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</si>
  <si>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</si>
  <si>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</si>
  <si>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</si>
  <si>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</si>
  <si>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</si>
  <si>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</si>
  <si>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</si>
  <si>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</si>
  <si>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</si>
  <si>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</si>
  <si>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</si>
  <si>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</si>
  <si>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</si>
  <si>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</si>
  <si>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</si>
  <si>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</si>
  <si>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</si>
  <si>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</si>
  <si>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</si>
  <si>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</si>
  <si>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</si>
  <si>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</si>
  <si>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</si>
  <si>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</si>
  <si>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</si>
  <si>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</si>
  <si>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</si>
  <si>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</si>
  <si>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</si>
  <si>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</si>
  <si>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</si>
  <si>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</si>
  <si>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</si>
  <si>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</si>
  <si>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</si>
  <si>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</si>
  <si>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</si>
  <si>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</si>
  <si>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</si>
  <si>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</si>
  <si>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</si>
  <si>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</si>
  <si>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</si>
  <si>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</si>
  <si>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</si>
  <si>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</si>
  <si>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</si>
  <si>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</si>
  <si>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</si>
  <si>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</si>
  <si>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</si>
  <si>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</si>
  <si>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</si>
  <si>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</si>
  <si>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</si>
  <si>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</si>
  <si>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</si>
  <si>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</si>
  <si>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</si>
  <si>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</si>
  <si>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</si>
  <si>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</si>
  <si>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</si>
  <si>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</si>
  <si>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</si>
  <si>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</si>
  <si>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</si>
  <si>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</si>
  <si>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</si>
  <si>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</si>
  <si>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</si>
  <si>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</si>
  <si>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</si>
  <si>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</si>
  <si>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</si>
  <si>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</si>
  <si>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</si>
  <si>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</si>
  <si>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</si>
  <si>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</si>
  <si>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</si>
  <si>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</si>
  <si>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</si>
  <si>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</si>
  <si>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</si>
  <si>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</si>
  <si>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</si>
  <si>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</si>
  <si>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</si>
  <si>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</si>
  <si>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</si>
  <si>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</si>
  <si>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</si>
  <si>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</si>
  <si>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</si>
  <si>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</si>
  <si>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</si>
  <si>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</si>
  <si>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</si>
  <si>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</si>
  <si>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</si>
  <si>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</si>
  <si>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</si>
  <si>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</si>
  <si>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</si>
  <si>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</si>
  <si>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</si>
  <si>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</si>
  <si>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</si>
  <si>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</si>
  <si>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</si>
  <si>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</si>
  <si>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</si>
  <si>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</si>
  <si>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</si>
  <si>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</si>
  <si>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</si>
  <si>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</si>
  <si>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</si>
  <si>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</si>
  <si>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</si>
  <si>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</si>
  <si>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</si>
  <si>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</si>
  <si>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</si>
  <si>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</si>
  <si>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</si>
  <si>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</si>
  <si>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</si>
  <si>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</si>
  <si>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</si>
  <si>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</si>
  <si>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</si>
  <si>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</si>
  <si>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</si>
  <si>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</si>
  <si>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</si>
  <si>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</si>
  <si>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</si>
  <si>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</si>
  <si>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</si>
  <si>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</si>
  <si>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</si>
  <si>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</si>
  <si>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</si>
  <si>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</si>
  <si>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</si>
  <si>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</si>
  <si>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</si>
  <si>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</si>
  <si>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</si>
  <si>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</si>
  <si>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</si>
  <si>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</si>
  <si>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</si>
  <si>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</si>
  <si>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</si>
  <si>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</si>
  <si>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</si>
  <si>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</si>
  <si>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</si>
  <si>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</si>
  <si>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</si>
  <si>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</si>
  <si>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</si>
  <si>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</si>
  <si>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</si>
  <si>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</si>
  <si>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</si>
  <si>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</si>
  <si>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</si>
  <si>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</si>
  <si>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</si>
  <si>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</si>
  <si>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</si>
  <si>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</si>
  <si>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</si>
  <si>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</si>
  <si>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</si>
  <si>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</si>
  <si>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</si>
  <si>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</si>
  <si>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</si>
  <si>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</si>
  <si>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</si>
  <si>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</si>
  <si>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</si>
  <si>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</si>
  <si>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</si>
  <si>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</si>
  <si>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</si>
  <si>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</si>
  <si>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</si>
  <si>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</si>
  <si>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</si>
  <si>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</si>
  <si>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</si>
  <si>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</si>
  <si>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</si>
  <si>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</si>
  <si>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</si>
  <si>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</si>
  <si>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</si>
  <si>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</si>
  <si>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</si>
  <si>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</si>
  <si>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</si>
  <si>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</si>
  <si>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</si>
  <si>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</si>
  <si>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</si>
  <si>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</si>
  <si>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</si>
  <si>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</si>
  <si>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</si>
  <si>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</si>
  <si>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</si>
  <si>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</si>
  <si>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</si>
  <si>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</si>
  <si>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</si>
  <si>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</si>
  <si>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</si>
  <si>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</si>
  <si>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</si>
  <si>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</si>
  <si>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</si>
  <si>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</si>
  <si>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</si>
  <si>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</si>
  <si>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</si>
  <si>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</si>
  <si>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</si>
  <si>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</si>
  <si>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</si>
  <si>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</si>
  <si>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</si>
  <si>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</si>
  <si>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</si>
  <si>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</si>
  <si>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</si>
  <si>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</si>
  <si>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</si>
  <si>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</si>
  <si>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</si>
  <si>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</si>
  <si>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</si>
  <si>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</si>
  <si>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</si>
  <si>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</si>
  <si>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</si>
  <si>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</si>
  <si>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</si>
  <si>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</si>
  <si>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</si>
  <si>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</si>
  <si>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</si>
  <si>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</si>
  <si>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</si>
  <si>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</si>
  <si>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</si>
  <si>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</si>
  <si>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</si>
  <si>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</si>
  <si>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</si>
  <si>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</si>
  <si>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</si>
  <si>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</si>
  <si>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</si>
  <si>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</si>
  <si>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</si>
  <si>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</si>
  <si>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</si>
  <si>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</si>
  <si>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</si>
  <si>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</si>
  <si>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</si>
  <si>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</si>
  <si>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</si>
  <si>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</si>
  <si>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</si>
  <si>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</si>
  <si>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</si>
  <si>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</si>
  <si>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</si>
  <si>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</si>
  <si>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</si>
  <si>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</si>
  <si>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</si>
  <si>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</si>
  <si>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</si>
  <si>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</si>
  <si>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</si>
  <si>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</si>
  <si>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</si>
  <si>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</si>
  <si>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</si>
  <si>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</si>
  <si>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</si>
  <si>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</si>
  <si>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</si>
  <si>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</si>
  <si>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</si>
  <si>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</si>
  <si>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</si>
  <si>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</si>
  <si>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</si>
  <si>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</si>
  <si>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</si>
  <si>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</si>
  <si>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</si>
  <si>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</si>
  <si>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</si>
  <si>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</si>
  <si>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</si>
  <si>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</si>
  <si>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</si>
  <si>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</si>
  <si>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</si>
  <si>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</si>
  <si>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</si>
  <si>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</si>
  <si>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</si>
  <si>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</si>
  <si>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</si>
  <si>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</si>
  <si>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</si>
  <si>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</si>
  <si>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</si>
  <si>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</si>
  <si>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</si>
  <si>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</si>
  <si>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</si>
  <si>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</si>
  <si>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</si>
  <si>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</si>
  <si>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</si>
  <si>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</si>
  <si>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</si>
  <si>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</si>
  <si>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</si>
  <si>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</si>
  <si>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</si>
  <si>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</si>
  <si>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</si>
  <si>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</si>
  <si>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</si>
  <si>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</si>
  <si>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</si>
  <si>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</si>
  <si>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</si>
  <si>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</si>
  <si>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</si>
  <si>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</si>
  <si>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</si>
  <si>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</si>
  <si>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</si>
  <si>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</si>
  <si>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</si>
  <si>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</si>
  <si>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</si>
  <si>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</si>
  <si>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</si>
  <si>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</si>
  <si>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</si>
  <si>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</si>
  <si>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</si>
  <si>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</si>
  <si>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</si>
  <si>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</si>
  <si>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</si>
  <si>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</si>
  <si>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</si>
  <si>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</si>
  <si>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</si>
  <si>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</si>
  <si>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</si>
  <si>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</si>
  <si>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</si>
  <si>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</si>
  <si>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</si>
  <si>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</si>
  <si>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</si>
  <si>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</si>
  <si>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</si>
  <si>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</si>
  <si>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</si>
  <si>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</si>
  <si>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</si>
  <si>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</si>
  <si>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</si>
  <si>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</si>
  <si>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</si>
  <si>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</si>
  <si>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</si>
  <si>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</si>
  <si>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</si>
  <si>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</si>
  <si>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</si>
  <si>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</si>
  <si>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</si>
  <si>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</si>
  <si>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</si>
  <si>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</si>
  <si>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</si>
  <si>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</si>
  <si>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</si>
  <si>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</si>
  <si>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</si>
  <si>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</si>
  <si>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</si>
  <si>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</si>
  <si>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</si>
  <si>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</si>
  <si>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</si>
  <si>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</si>
  <si>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</si>
  <si>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</si>
  <si>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</si>
  <si>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</si>
  <si>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</si>
  <si>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</si>
  <si>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</si>
  <si>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</si>
  <si>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</si>
  <si>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</si>
  <si>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</si>
  <si>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</si>
  <si>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</si>
  <si>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</si>
  <si>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</si>
  <si>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</si>
  <si>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</si>
  <si>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</si>
  <si>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</si>
  <si>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</si>
  <si>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</si>
  <si>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</si>
  <si>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</si>
  <si>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</si>
  <si>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</si>
  <si>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</si>
  <si>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</si>
  <si>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</si>
  <si>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</si>
  <si>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</si>
  <si>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</si>
  <si>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</si>
  <si>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</si>
  <si>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</si>
  <si>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</si>
  <si>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</si>
  <si>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</si>
  <si>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</si>
  <si>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</si>
  <si>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</si>
  <si>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</si>
  <si>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</si>
  <si>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</si>
  <si>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</si>
  <si>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</si>
  <si>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</si>
  <si>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</si>
  <si>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</si>
  <si>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</si>
  <si>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</si>
  <si>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</si>
  <si>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</si>
  <si>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</si>
  <si>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</si>
  <si>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</si>
  <si>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</si>
  <si>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</si>
  <si>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</si>
  <si>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</si>
  <si>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</si>
  <si>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</si>
  <si>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</si>
  <si>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</si>
  <si>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</si>
  <si>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</si>
  <si>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</si>
  <si>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</si>
  <si>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</si>
  <si>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</si>
  <si>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</si>
  <si>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</si>
  <si>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</si>
  <si>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</si>
  <si>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</si>
  <si>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</si>
  <si>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</si>
  <si>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</si>
  <si>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</si>
  <si>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</si>
  <si>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</si>
  <si>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</si>
  <si>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</si>
  <si>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</si>
  <si>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</si>
  <si>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</si>
  <si>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</si>
  <si>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</si>
  <si>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</si>
  <si>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</si>
  <si>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</si>
  <si>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</si>
  <si>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</si>
  <si>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</si>
  <si>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</si>
  <si>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</si>
  <si>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</si>
  <si>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</si>
  <si>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</si>
  <si>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</si>
  <si>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</si>
  <si>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</si>
  <si>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</si>
  <si>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</si>
  <si>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</si>
  <si>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</si>
  <si>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</si>
  <si>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</si>
  <si>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</si>
  <si>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</si>
  <si>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</si>
  <si>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</si>
  <si>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</si>
  <si>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</si>
  <si>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</si>
  <si>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</si>
  <si>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</si>
  <si>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</si>
  <si>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</si>
  <si>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</si>
  <si>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</si>
  <si>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</si>
  <si>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</si>
  <si>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</si>
  <si>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</si>
  <si>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</si>
  <si>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</si>
  <si>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</si>
  <si>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</si>
  <si>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</si>
  <si>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</si>
  <si>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</si>
  <si>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</si>
  <si>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</si>
  <si>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</si>
  <si>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</si>
  <si>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</si>
  <si>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</si>
  <si>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</si>
  <si>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</si>
  <si>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</si>
  <si>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</si>
  <si>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</si>
  <si>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</si>
  <si>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</si>
  <si>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</si>
  <si>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</si>
  <si>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</si>
  <si>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</si>
  <si>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</si>
  <si>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</si>
  <si>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</si>
  <si>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</si>
  <si>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</si>
  <si>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</si>
  <si>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</si>
  <si>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</si>
  <si>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</si>
  <si>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</si>
  <si>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</si>
  <si>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</si>
  <si>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</si>
  <si>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</si>
  <si>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</si>
  <si>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</si>
  <si>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</si>
  <si>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</si>
  <si>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</si>
  <si>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</si>
  <si>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</si>
  <si>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</si>
  <si>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</si>
  <si>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</si>
  <si>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</si>
  <si>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</si>
  <si>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</si>
  <si>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</si>
  <si>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</si>
  <si>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</si>
  <si>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</si>
  <si>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</si>
  <si>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</si>
  <si>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</si>
  <si>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</si>
  <si>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</si>
  <si>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</si>
  <si>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</si>
  <si>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</si>
  <si>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</si>
  <si>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</si>
  <si>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</si>
  <si>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</si>
  <si>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</si>
  <si>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</si>
  <si>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</si>
  <si>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</si>
  <si>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</si>
  <si>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</si>
  <si>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</si>
  <si>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</si>
  <si>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</si>
  <si>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</si>
  <si>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</si>
  <si>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</si>
  <si>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</si>
  <si>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</si>
  <si>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</si>
  <si>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</si>
  <si>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</si>
  <si>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</si>
  <si>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</si>
  <si>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</si>
  <si>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</si>
  <si>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</si>
  <si>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</si>
  <si>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</si>
  <si>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</si>
  <si>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</si>
  <si>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</si>
  <si>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</si>
  <si>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</si>
  <si>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</si>
  <si>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</si>
  <si>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</si>
  <si>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</si>
  <si>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</si>
  <si>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</si>
  <si>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</si>
  <si>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</si>
  <si>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</si>
  <si>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</si>
  <si>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</si>
  <si>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</si>
  <si>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</si>
  <si>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</si>
  <si>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</si>
  <si>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</si>
  <si>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</si>
  <si>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</si>
  <si>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</si>
  <si>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</si>
  <si>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</si>
  <si>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</si>
  <si>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</si>
  <si>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</si>
  <si>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</si>
  <si>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</si>
  <si>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</si>
  <si>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</si>
  <si>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</si>
  <si>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</si>
  <si>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</si>
  <si>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</si>
  <si>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</si>
  <si>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</si>
  <si>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</si>
  <si>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</si>
  <si>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</si>
  <si>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</si>
  <si>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</si>
  <si>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</si>
  <si>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</si>
  <si>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</si>
  <si>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</si>
  <si>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</si>
  <si>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</si>
  <si>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</si>
  <si>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</si>
  <si>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</si>
  <si>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</si>
  <si>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</si>
  <si>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</si>
  <si>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</si>
  <si>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</si>
  <si>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</si>
  <si>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</si>
  <si>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</si>
  <si>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</si>
  <si>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</si>
  <si>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</si>
  <si>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</si>
  <si>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</si>
  <si>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</si>
  <si>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</si>
  <si>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</si>
  <si>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</si>
  <si>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</si>
  <si>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</si>
  <si>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</si>
  <si>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</si>
  <si>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</si>
  <si>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</si>
  <si>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</si>
  <si>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</si>
  <si>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</si>
  <si>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</si>
  <si>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</si>
  <si>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</si>
  <si>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</si>
  <si>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</si>
  <si>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</si>
  <si>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</si>
  <si>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</si>
  <si>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</si>
  <si>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</si>
  <si>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</si>
  <si>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</si>
  <si>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</si>
  <si>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</si>
  <si>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</si>
  <si>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</si>
  <si>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</si>
  <si>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</si>
  <si>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</si>
  <si>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</si>
  <si>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</si>
  <si>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</si>
  <si>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</si>
  <si>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</si>
  <si>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</si>
  <si>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</si>
  <si>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</si>
  <si>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</si>
  <si>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</si>
  <si>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</si>
  <si>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</si>
  <si>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</si>
  <si>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</si>
  <si>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</si>
  <si>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</si>
  <si>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</si>
  <si>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</si>
  <si>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</si>
  <si>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</si>
  <si>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</si>
  <si>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</si>
  <si>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</si>
  <si>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</si>
  <si>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</si>
  <si>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</si>
  <si>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</si>
  <si>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</si>
  <si>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</si>
  <si>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</si>
  <si>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</si>
  <si>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</si>
  <si>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</si>
  <si>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</si>
  <si>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</si>
  <si>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</si>
  <si>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</si>
  <si>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</si>
  <si>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</si>
  <si>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</si>
  <si>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</si>
  <si>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</si>
  <si>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</si>
  <si>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</si>
  <si>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</si>
  <si>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</si>
  <si>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</si>
  <si>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</si>
  <si>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</si>
  <si>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</si>
  <si>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</si>
  <si>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</si>
  <si>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</si>
  <si>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</si>
  <si>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</si>
  <si>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</si>
  <si>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</si>
  <si>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</si>
  <si>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</si>
  <si>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</si>
  <si>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</si>
  <si>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</si>
  <si>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</si>
  <si>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</si>
  <si>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</si>
  <si>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</si>
  <si>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</si>
  <si>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</si>
  <si>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</si>
  <si>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</si>
  <si>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</si>
  <si>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</si>
  <si>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</si>
  <si>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</si>
  <si>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</si>
  <si>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</si>
  <si>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</si>
  <si>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</si>
  <si>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</si>
  <si>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</si>
  <si>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</si>
  <si>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</si>
  <si>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</si>
  <si>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</si>
  <si>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</si>
  <si>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</si>
  <si>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</si>
  <si>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</si>
  <si>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</si>
  <si>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</si>
  <si>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</si>
  <si>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</si>
  <si>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</si>
  <si>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</si>
  <si>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</si>
  <si>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</si>
  <si>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</si>
  <si>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</si>
  <si>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</si>
  <si>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</si>
  <si>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</si>
  <si>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</si>
  <si>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</si>
  <si>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</si>
  <si>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</si>
  <si>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</si>
  <si>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</si>
  <si>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</si>
  <si>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</si>
  <si>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</si>
  <si>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</si>
  <si>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</si>
  <si>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</si>
  <si>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</si>
  <si>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</si>
  <si>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</si>
  <si>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</si>
  <si>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</si>
  <si>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</si>
  <si>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</si>
  <si>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</si>
  <si>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</si>
  <si>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</si>
  <si>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</si>
  <si>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</si>
  <si>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</si>
  <si>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</si>
  <si>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</si>
  <si>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</si>
  <si>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</si>
  <si>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</si>
  <si>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</si>
  <si>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</si>
  <si>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</si>
  <si>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</si>
  <si>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</si>
  <si>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</si>
  <si>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</si>
  <si>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</si>
  <si>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</si>
  <si>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</si>
  <si>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</si>
  <si>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</si>
  <si>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</si>
  <si>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</si>
  <si>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</si>
  <si>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</si>
  <si>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</si>
  <si>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</si>
  <si>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</si>
  <si>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</si>
  <si>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</si>
  <si>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</si>
  <si>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</si>
  <si>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</si>
  <si>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</si>
  <si>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</si>
  <si>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</si>
  <si>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</si>
  <si>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</si>
  <si>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</si>
  <si>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</si>
  <si>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</si>
  <si>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</si>
  <si>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</si>
  <si>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</si>
  <si>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</si>
  <si>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</si>
  <si>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</si>
  <si>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</si>
  <si>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</si>
  <si>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</si>
  <si>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</si>
  <si>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</si>
  <si>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</si>
  <si>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</si>
  <si>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</si>
  <si>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</si>
  <si>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</si>
  <si>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</si>
  <si>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</si>
  <si>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</si>
  <si>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</si>
  <si>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</si>
  <si>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</si>
  <si>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</si>
  <si>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</si>
  <si>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</si>
  <si>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</si>
  <si>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</si>
  <si>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</si>
  <si>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</si>
  <si>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</si>
  <si>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</si>
  <si>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</si>
  <si>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</si>
  <si>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</si>
  <si>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</si>
  <si>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</si>
  <si>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</si>
  <si>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</si>
  <si>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</si>
  <si>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</si>
  <si>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</si>
  <si>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</si>
  <si>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</si>
  <si>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</si>
  <si>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</si>
  <si>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</si>
  <si>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</si>
  <si>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</si>
  <si>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</si>
  <si>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</si>
  <si>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</si>
  <si>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</si>
  <si>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</si>
  <si>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</si>
  <si>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</si>
  <si>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</si>
  <si>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</si>
  <si>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</si>
  <si>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</si>
  <si>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</si>
  <si>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</si>
  <si>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</si>
  <si>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</si>
  <si>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</si>
  <si>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</si>
  <si>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</si>
  <si>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</si>
  <si>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</si>
  <si>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</si>
  <si>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</si>
  <si>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</si>
  <si>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</si>
  <si>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</si>
  <si>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</si>
  <si>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</si>
  <si>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</si>
  <si>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</si>
  <si>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</si>
  <si>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</si>
  <si>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</si>
  <si>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</si>
  <si>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</si>
  <si>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</si>
  <si>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</si>
  <si>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</si>
  <si>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</si>
  <si>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</si>
  <si>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</si>
  <si>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</si>
  <si>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</si>
  <si>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</si>
  <si>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</si>
  <si>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</si>
  <si>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</si>
  <si>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</si>
  <si>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</si>
  <si>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</si>
  <si>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</si>
  <si>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</si>
  <si>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</si>
  <si>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</si>
  <si>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</si>
  <si>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</si>
  <si>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</si>
  <si>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</si>
  <si>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</si>
  <si>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</si>
  <si>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</si>
  <si>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</si>
  <si>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</si>
  <si>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</si>
  <si>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</si>
  <si>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</si>
  <si>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</si>
  <si>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</si>
  <si>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</si>
  <si>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</si>
  <si>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</si>
  <si>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</si>
  <si>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</si>
  <si>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</si>
  <si>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</si>
  <si>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</si>
  <si>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</si>
  <si>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</si>
  <si>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</si>
  <si>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</si>
  <si>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</si>
  <si>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</si>
  <si>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</si>
  <si>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</si>
  <si>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</si>
  <si>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</si>
  <si>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</si>
  <si>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</si>
  <si>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</si>
  <si>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</si>
  <si>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</si>
  <si>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</si>
  <si>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</si>
  <si>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</si>
  <si>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</si>
  <si>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</si>
  <si>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</si>
  <si>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</si>
  <si>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</si>
  <si>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</si>
  <si>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</si>
  <si>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</si>
  <si>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</si>
  <si>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</si>
  <si>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</si>
  <si>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</si>
  <si>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</si>
  <si>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</si>
  <si>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</si>
  <si>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</si>
  <si>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</si>
  <si>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</si>
  <si>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</si>
  <si>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</si>
  <si>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</si>
  <si>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</si>
  <si>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</si>
  <si>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</si>
  <si>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</si>
  <si>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</si>
  <si>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</si>
  <si>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</si>
  <si>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</si>
  <si>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</si>
  <si>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</si>
  <si>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</si>
  <si>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</si>
  <si>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</si>
  <si>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</si>
  <si>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</si>
  <si>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</si>
  <si>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</si>
  <si>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</si>
  <si>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</si>
  <si>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</si>
  <si>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</si>
  <si>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</si>
  <si>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</si>
  <si>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</si>
  <si>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</si>
  <si>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</si>
  <si>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</si>
  <si>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</si>
  <si>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</si>
  <si>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</si>
  <si>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</si>
  <si>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</si>
  <si>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</si>
  <si>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</si>
  <si>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</si>
  <si>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</si>
  <si>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</si>
  <si>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</si>
  <si>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</si>
  <si>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</si>
  <si>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</si>
  <si>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</si>
  <si>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</si>
  <si>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</si>
  <si>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</si>
  <si>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</si>
  <si>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</si>
  <si>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</si>
  <si>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</si>
  <si>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</si>
  <si>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</si>
  <si>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</si>
  <si>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</si>
  <si>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</si>
  <si>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</si>
  <si>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</si>
  <si>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</si>
  <si>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</si>
  <si>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</si>
  <si>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</si>
  <si>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</si>
  <si>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</si>
  <si>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</si>
  <si>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</si>
  <si>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</si>
  <si>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</si>
  <si>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</si>
  <si>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</si>
  <si>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</si>
  <si>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</si>
  <si>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</si>
  <si>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</si>
  <si>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</si>
  <si>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</si>
  <si>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</si>
  <si>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</si>
  <si>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</si>
  <si>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</si>
  <si>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</si>
  <si>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</si>
  <si>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</si>
  <si>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</si>
  <si>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</si>
  <si>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</si>
  <si>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</si>
  <si>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</si>
  <si>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</si>
  <si>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</si>
  <si>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</si>
  <si>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</si>
  <si>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</si>
  <si>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</si>
  <si>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</si>
  <si>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</si>
  <si>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</si>
  <si>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</si>
  <si>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</si>
  <si>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</si>
  <si>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</si>
  <si>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</si>
  <si>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</si>
  <si>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</si>
  <si>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</si>
  <si>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</si>
  <si>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</si>
  <si>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</si>
  <si>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</si>
  <si>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</si>
  <si>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</si>
  <si>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</si>
  <si>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</si>
  <si>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</si>
  <si>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</si>
  <si>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</si>
  <si>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</si>
  <si>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</si>
  <si>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</si>
  <si>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</si>
  <si>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</si>
  <si>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</si>
  <si>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</si>
  <si>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</si>
  <si>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</si>
  <si>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</si>
  <si>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</si>
  <si>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</si>
  <si>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</si>
  <si>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</si>
  <si>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</si>
  <si>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</si>
  <si>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</si>
  <si>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</si>
  <si>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</si>
  <si>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</si>
  <si>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</si>
  <si>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</si>
  <si>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</si>
  <si>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</si>
  <si>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</si>
  <si>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</si>
  <si>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</si>
  <si>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</si>
  <si>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</si>
  <si>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</si>
  <si>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</si>
  <si>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</si>
  <si>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</si>
  <si>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</si>
  <si>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</si>
  <si>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</si>
  <si>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</si>
  <si>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</si>
  <si>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</si>
  <si>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</si>
  <si>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</si>
  <si>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</si>
  <si>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</si>
  <si>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</si>
  <si>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</si>
  <si>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</si>
  <si>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</si>
  <si>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</si>
  <si>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</si>
  <si>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</si>
  <si>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</si>
  <si>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</si>
  <si>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</si>
  <si>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</si>
  <si>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</si>
  <si>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</si>
  <si>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</si>
  <si>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</si>
  <si>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</si>
  <si>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</si>
  <si>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</si>
  <si>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</si>
  <si>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</si>
  <si>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</si>
  <si>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</si>
  <si>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</si>
  <si>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</si>
  <si>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</si>
  <si>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</si>
  <si>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</si>
  <si>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</si>
  <si>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</si>
  <si>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</si>
  <si>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</si>
  <si>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</si>
  <si>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</si>
  <si>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</si>
  <si>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</si>
  <si>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</si>
  <si>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</si>
  <si>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</si>
  <si>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</si>
  <si>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</si>
  <si>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</si>
  <si>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</si>
  <si>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</si>
  <si>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</si>
  <si>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</si>
  <si>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</si>
  <si>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</si>
  <si>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</si>
  <si>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</si>
  <si>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</si>
  <si>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</si>
  <si>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</si>
  <si>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</si>
  <si>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</si>
  <si>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</si>
  <si>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</si>
  <si>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</si>
  <si>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</si>
  <si>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</si>
  <si>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</si>
  <si>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</si>
  <si>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</si>
  <si>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</si>
  <si>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</si>
  <si>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</si>
  <si>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</si>
  <si>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</si>
  <si>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</si>
  <si>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</si>
  <si>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</si>
  <si>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</si>
  <si>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</si>
  <si>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</si>
  <si>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</si>
  <si>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</si>
  <si>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</si>
  <si>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</si>
  <si>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</si>
  <si>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</si>
  <si>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</si>
  <si>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</si>
  <si>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</si>
  <si>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</si>
  <si>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</si>
  <si>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</si>
  <si>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</si>
  <si>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</si>
  <si>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</si>
  <si>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</si>
  <si>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</si>
  <si>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</si>
  <si>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</si>
  <si>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</si>
  <si>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</si>
  <si>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</si>
  <si>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</si>
  <si>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</si>
  <si>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</si>
  <si>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</si>
  <si>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</si>
  <si>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</si>
  <si>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</si>
  <si>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</si>
  <si>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</si>
  <si>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</si>
  <si>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</si>
  <si>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</si>
  <si>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</si>
  <si>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</si>
  <si>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</si>
  <si>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</si>
  <si>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</si>
  <si>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</si>
  <si>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</si>
  <si>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</si>
  <si>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</si>
  <si>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</si>
  <si>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</si>
  <si>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</si>
  <si>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</si>
  <si>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</si>
  <si>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</si>
  <si>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</si>
  <si>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</si>
  <si>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</si>
  <si>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</si>
  <si>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</si>
  <si>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</si>
  <si>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</si>
  <si>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</si>
  <si>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</si>
  <si>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</si>
  <si>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</si>
  <si>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</si>
  <si>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</si>
  <si>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</si>
  <si>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</si>
  <si>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</si>
  <si>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</si>
  <si>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</si>
  <si>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</si>
  <si>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</si>
  <si>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</si>
  <si>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</si>
  <si>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</si>
  <si>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</si>
  <si>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</si>
  <si>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</si>
  <si>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</si>
  <si>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</si>
  <si>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</si>
  <si>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</si>
  <si>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</si>
  <si>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</si>
  <si>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</si>
  <si>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</si>
  <si>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</si>
  <si>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</si>
  <si>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</si>
  <si>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</si>
  <si>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</si>
  <si>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</si>
  <si>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</si>
  <si>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</si>
  <si>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</si>
  <si>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</si>
  <si>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</si>
  <si>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</si>
  <si>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</si>
  <si>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</si>
  <si>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</si>
  <si>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</si>
  <si>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</si>
  <si>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</si>
  <si>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</si>
  <si>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</si>
  <si>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</si>
  <si>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</si>
  <si>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</si>
  <si>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</si>
  <si>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</si>
  <si>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</si>
  <si>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</si>
  <si>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</si>
  <si>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</si>
  <si>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</si>
  <si>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</si>
  <si>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</si>
  <si>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</si>
  <si>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</si>
  <si>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</si>
  <si>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</si>
  <si>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</si>
  <si>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</si>
  <si>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</si>
  <si>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</si>
  <si>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</si>
  <si>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</si>
  <si>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</si>
  <si>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</si>
  <si>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</si>
  <si>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</si>
  <si>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</si>
  <si>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</si>
  <si>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</si>
  <si>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</si>
  <si>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</si>
  <si>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</si>
  <si>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</si>
  <si>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</si>
  <si>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</si>
  <si>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</si>
  <si>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</si>
  <si>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</si>
  <si>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</si>
  <si>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</si>
  <si>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</si>
  <si>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</si>
  <si>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</si>
  <si>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</si>
  <si>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</si>
  <si>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</si>
  <si>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</si>
  <si>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</si>
  <si>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</si>
  <si>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</si>
  <si>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</si>
  <si>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</si>
  <si>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</si>
  <si>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</si>
  <si>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</si>
  <si>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</si>
  <si>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</si>
  <si>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</si>
  <si>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</si>
  <si>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</si>
  <si>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</si>
  <si>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</si>
  <si>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</si>
  <si>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</si>
  <si>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</si>
  <si>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</si>
  <si>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</si>
  <si>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</si>
  <si>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</si>
  <si>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</si>
  <si>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</si>
  <si>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</si>
  <si>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</si>
  <si>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</si>
  <si>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</si>
  <si>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</si>
  <si>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</si>
  <si>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</si>
  <si>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</si>
  <si>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</si>
  <si>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</si>
  <si>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</si>
  <si>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</si>
  <si>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</si>
  <si>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</si>
  <si>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</si>
  <si>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</si>
  <si>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</si>
  <si>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</si>
  <si>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</si>
  <si>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</si>
  <si>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</si>
  <si>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</si>
  <si>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</si>
  <si>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</si>
  <si>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</si>
  <si>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</si>
  <si>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</si>
  <si>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</si>
  <si>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</si>
  <si>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</si>
  <si>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</si>
  <si>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</si>
  <si>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</si>
  <si>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</si>
  <si>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</si>
  <si>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</si>
  <si>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</si>
  <si>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</si>
  <si>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</si>
  <si>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</si>
  <si>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</si>
  <si>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</si>
  <si>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</si>
  <si>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</si>
  <si>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</si>
  <si>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</si>
  <si>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</si>
  <si>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</si>
  <si>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</si>
  <si>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</si>
  <si>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</si>
  <si>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</si>
  <si>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</si>
  <si>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</si>
  <si>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</si>
  <si>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</si>
  <si>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</si>
  <si>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</si>
  <si>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</si>
  <si>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</si>
  <si>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</si>
  <si>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</si>
  <si>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</si>
  <si>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</si>
  <si>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</si>
  <si>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</si>
  <si>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</si>
  <si>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</si>
  <si>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</si>
  <si>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</si>
  <si>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</si>
  <si>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</si>
  <si>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</si>
  <si>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</si>
  <si>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</si>
  <si>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</si>
  <si>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</si>
  <si>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</si>
  <si>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</si>
  <si>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</si>
  <si>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</si>
  <si>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</si>
  <si>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</si>
  <si>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</si>
  <si>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</si>
  <si>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</si>
  <si>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</si>
  <si>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</si>
  <si>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</si>
  <si>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</si>
  <si>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</si>
  <si>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</si>
  <si>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</si>
  <si>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</si>
  <si>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</si>
  <si>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</si>
  <si>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</si>
  <si>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</si>
  <si>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</si>
  <si>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</si>
  <si>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</si>
  <si>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</si>
  <si>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</si>
  <si>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</si>
  <si>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</si>
  <si>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</si>
  <si>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</si>
  <si>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</si>
  <si>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</si>
  <si>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</si>
  <si>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</si>
  <si>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</si>
  <si>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</si>
  <si>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</si>
  <si>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</si>
  <si>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</si>
  <si>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</si>
  <si>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</si>
  <si>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</si>
  <si>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</si>
  <si>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</si>
  <si>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</si>
  <si>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</si>
  <si>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</si>
  <si>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</si>
  <si>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</si>
  <si>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</si>
  <si>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</si>
  <si>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</si>
  <si>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</si>
  <si>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</si>
  <si>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</si>
  <si>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</si>
  <si>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</si>
  <si>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</si>
  <si>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</si>
  <si>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</si>
  <si>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</si>
  <si>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</si>
  <si>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</si>
  <si>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</si>
  <si>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</si>
  <si>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</si>
  <si>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</si>
  <si>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</si>
  <si>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</si>
  <si>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</si>
  <si>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</si>
  <si>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</si>
  <si>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</si>
  <si>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</si>
  <si>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</si>
  <si>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</si>
  <si>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</si>
  <si>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</si>
  <si>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</si>
  <si>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</si>
  <si>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</si>
  <si>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</si>
  <si>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</si>
  <si>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</si>
  <si>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</si>
  <si>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</si>
  <si>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</si>
  <si>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</si>
  <si>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</si>
  <si>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</si>
  <si>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</si>
  <si>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</si>
  <si>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</si>
  <si>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</si>
  <si>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</si>
  <si>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</si>
  <si>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</si>
  <si>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</si>
  <si>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</si>
  <si>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</si>
  <si>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</si>
  <si>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</si>
  <si>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</si>
  <si>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</si>
  <si>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</si>
  <si>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</si>
  <si>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</si>
  <si>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</si>
  <si>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</si>
  <si>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</si>
  <si>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</si>
  <si>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</si>
  <si>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</si>
  <si>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</si>
  <si>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</si>
  <si>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</si>
  <si>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</si>
  <si>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</si>
  <si>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</si>
  <si>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</si>
  <si>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</si>
  <si>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</si>
  <si>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</si>
  <si>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</si>
  <si>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</si>
  <si>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</si>
  <si>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</si>
  <si>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</si>
  <si>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</si>
  <si>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</si>
  <si>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</si>
  <si>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</si>
  <si>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</si>
  <si>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</si>
  <si>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</si>
  <si>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</si>
  <si>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</si>
  <si>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</si>
  <si>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</si>
  <si>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</si>
  <si>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</si>
  <si>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</si>
  <si>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</si>
  <si>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</si>
  <si>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</si>
  <si>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</si>
  <si>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</si>
  <si>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</si>
  <si>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</si>
  <si>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</si>
  <si>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</si>
  <si>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</si>
  <si>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</si>
  <si>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</si>
  <si>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</si>
  <si>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</si>
  <si>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</si>
  <si>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</si>
  <si>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</si>
  <si>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</si>
  <si>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</si>
  <si>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</si>
  <si>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</si>
  <si>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</si>
  <si>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</si>
  <si>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</si>
  <si>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</si>
  <si>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</si>
  <si>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</si>
  <si>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</si>
  <si>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</si>
  <si>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</si>
  <si>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</si>
  <si>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</si>
  <si>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</si>
  <si>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</si>
  <si>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</si>
  <si>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</si>
  <si>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</si>
  <si>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</si>
  <si>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</si>
  <si>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</si>
  <si>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</si>
  <si>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</si>
  <si>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</si>
  <si>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</si>
  <si>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</si>
  <si>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</si>
  <si>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</si>
  <si>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</si>
  <si>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</si>
  <si>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</si>
  <si>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</si>
  <si>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</si>
  <si>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</si>
  <si>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</si>
  <si>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</si>
  <si>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</si>
  <si>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</si>
  <si>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</si>
  <si>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</si>
  <si>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</si>
  <si>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</si>
  <si>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</si>
  <si>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</si>
  <si>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</si>
  <si>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</si>
  <si>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</si>
  <si>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</si>
  <si>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</si>
  <si>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</si>
  <si>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</si>
  <si>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</si>
  <si>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</si>
  <si>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</si>
  <si>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</si>
  <si>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</si>
  <si>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</si>
  <si>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</si>
  <si>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</si>
  <si>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</si>
  <si>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</si>
  <si>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</si>
  <si>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</si>
  <si>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</si>
  <si>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</si>
  <si>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</si>
  <si>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</si>
  <si>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</si>
  <si>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</si>
  <si>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</si>
  <si>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</si>
  <si>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</si>
  <si>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</si>
  <si>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</si>
  <si>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</si>
  <si>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</si>
  <si>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</si>
  <si>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</si>
  <si>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</si>
  <si>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</si>
  <si>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</si>
  <si>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</si>
  <si>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</si>
  <si>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</si>
  <si>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</si>
  <si>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</si>
  <si>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</si>
  <si>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</si>
  <si>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</si>
  <si>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</si>
  <si>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</si>
  <si>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</si>
  <si>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</si>
  <si>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</si>
  <si>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</si>
  <si>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</si>
  <si>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</si>
  <si>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</si>
  <si>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</si>
  <si>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</si>
  <si>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</si>
  <si>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</si>
  <si>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</si>
  <si>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</si>
  <si>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</si>
  <si>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</si>
  <si>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</si>
  <si>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</si>
  <si>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</si>
  <si>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</si>
  <si>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</si>
  <si>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</si>
  <si>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</si>
  <si>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</si>
  <si>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</si>
  <si>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</si>
  <si>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</si>
  <si>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</si>
  <si>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</si>
  <si>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</si>
  <si>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</si>
  <si>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</si>
  <si>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</si>
  <si>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</si>
  <si>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</si>
  <si>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</si>
  <si>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</si>
  <si>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</si>
  <si>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</si>
  <si>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</si>
  <si>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</si>
  <si>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</si>
  <si>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</si>
  <si>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</si>
  <si>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</si>
  <si>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</si>
  <si>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</si>
  <si>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</si>
  <si>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</si>
  <si>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</si>
  <si>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</si>
  <si>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</si>
  <si>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</si>
  <si>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</si>
  <si>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</si>
  <si>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</si>
  <si>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</si>
  <si>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</si>
  <si>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</si>
  <si>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</si>
  <si>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</si>
  <si>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</si>
  <si>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</si>
  <si>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</si>
  <si>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</si>
  <si>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</si>
  <si>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</si>
  <si>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</si>
  <si>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</si>
  <si>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</si>
  <si>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</si>
  <si>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</si>
  <si>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</si>
  <si>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</si>
  <si>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</si>
  <si>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</si>
  <si>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</si>
  <si>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</si>
  <si>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</si>
  <si>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</si>
  <si>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</si>
  <si>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</si>
  <si>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</si>
  <si>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</si>
  <si>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</si>
  <si>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</si>
  <si>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</si>
  <si>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</si>
  <si>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</si>
  <si>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</si>
  <si>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</si>
  <si>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</si>
  <si>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</si>
  <si>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</si>
  <si>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</si>
  <si>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</si>
  <si>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</si>
  <si>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</si>
  <si>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</si>
  <si>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</si>
  <si>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</si>
  <si>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</si>
  <si>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</si>
  <si>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</si>
  <si>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</si>
  <si>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</si>
  <si>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</si>
  <si>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</si>
  <si>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</si>
  <si>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</si>
  <si>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</si>
  <si>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</si>
  <si>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</si>
  <si>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</si>
  <si>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</si>
  <si>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</si>
  <si>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</si>
  <si>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</si>
  <si>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</si>
  <si>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</si>
  <si>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</si>
  <si>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</si>
  <si>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</si>
  <si>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</si>
  <si>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</si>
  <si>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</si>
  <si>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</si>
  <si>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</si>
  <si>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</si>
  <si>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</si>
  <si>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</si>
  <si>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</si>
  <si>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</si>
  <si>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</si>
  <si>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</si>
  <si>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</si>
  <si>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</si>
  <si>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</si>
  <si>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</si>
  <si>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</si>
  <si>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</si>
  <si>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</si>
  <si>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</si>
  <si>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</si>
  <si>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</si>
  <si>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</si>
  <si>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</si>
  <si>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</si>
  <si>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</si>
  <si>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</si>
  <si>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</si>
  <si>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</si>
  <si>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</si>
  <si>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</si>
  <si>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</si>
  <si>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</si>
  <si>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</si>
  <si>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</si>
  <si>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</si>
  <si>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</si>
  <si>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</si>
  <si>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</si>
  <si>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</si>
  <si>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</si>
  <si>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</si>
  <si>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</si>
  <si>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</si>
  <si>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</si>
  <si>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</si>
  <si>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</si>
  <si>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</si>
  <si>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</si>
  <si>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</si>
  <si>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</si>
  <si>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</si>
  <si>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</si>
  <si>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</si>
  <si>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</si>
  <si>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</si>
  <si>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</si>
  <si>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</si>
  <si>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</si>
  <si>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</si>
  <si>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</si>
  <si>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</si>
  <si>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</si>
  <si>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</si>
  <si>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</si>
  <si>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</si>
  <si>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</si>
  <si>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</si>
  <si>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</si>
  <si>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</si>
  <si>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</si>
  <si>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</si>
  <si>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</si>
  <si>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</si>
  <si>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</si>
  <si>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</si>
  <si>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</si>
  <si>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</si>
  <si>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</si>
  <si>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</si>
  <si>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</si>
  <si>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</si>
  <si>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</si>
  <si>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</si>
  <si>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</si>
  <si>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</si>
  <si>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</si>
  <si>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</si>
  <si>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</si>
  <si>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</si>
  <si>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</si>
  <si>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</si>
  <si>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</si>
  <si>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</si>
  <si>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</si>
  <si>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</si>
  <si>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</si>
  <si>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</si>
  <si>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</si>
  <si>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</si>
  <si>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</si>
  <si>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</si>
  <si>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</si>
  <si>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</si>
  <si>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</si>
  <si>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</si>
  <si>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</si>
  <si>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</si>
  <si>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</si>
  <si>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</si>
  <si>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</si>
  <si>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</si>
  <si>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</si>
  <si>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</si>
  <si>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</si>
  <si>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</si>
  <si>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</si>
  <si>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</si>
  <si>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</si>
  <si>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</si>
  <si>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</si>
  <si>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</si>
  <si>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</si>
  <si>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</si>
  <si>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</si>
  <si>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</si>
  <si>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</si>
  <si>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</si>
  <si>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</si>
  <si>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</si>
  <si>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</si>
  <si>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</si>
  <si>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</si>
  <si>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</si>
  <si>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</si>
  <si>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</si>
  <si>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</si>
  <si>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</si>
  <si>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</si>
  <si>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</si>
  <si>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</si>
  <si>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</si>
  <si>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</si>
  <si>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</si>
  <si>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</si>
  <si>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</si>
  <si>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</si>
  <si>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</si>
  <si>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</si>
  <si>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</si>
  <si>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</si>
  <si>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</si>
  <si>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</si>
  <si>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</si>
  <si>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</si>
  <si>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</si>
  <si>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</si>
  <si>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</si>
  <si>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</si>
  <si>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</si>
  <si>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</si>
  <si>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</si>
  <si>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</si>
  <si>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</si>
  <si>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</si>
  <si>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</si>
  <si>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</si>
  <si>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</si>
  <si>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</si>
  <si>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</si>
  <si>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</si>
  <si>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</si>
  <si>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</si>
  <si>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</si>
  <si>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</si>
  <si>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</si>
  <si>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</si>
  <si>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</si>
  <si>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</si>
  <si>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</si>
  <si>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</si>
  <si>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</si>
  <si>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</si>
  <si>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</si>
  <si>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</si>
  <si>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</si>
  <si>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</si>
  <si>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</si>
  <si>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</si>
  <si>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</si>
  <si>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</si>
  <si>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</si>
  <si>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</si>
  <si>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</si>
  <si>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</si>
  <si>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</si>
  <si>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</si>
  <si>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</si>
  <si>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</si>
  <si>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</si>
  <si>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</si>
  <si>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</si>
  <si>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</si>
  <si>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</si>
  <si>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</si>
  <si>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</si>
  <si>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</si>
  <si>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</si>
  <si>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</si>
  <si>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</si>
  <si>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</si>
  <si>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</si>
  <si>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</si>
  <si>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</si>
  <si>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</si>
  <si>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</si>
  <si>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</si>
  <si>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</si>
  <si>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</si>
  <si>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</si>
  <si>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</si>
  <si>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</si>
  <si>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</si>
  <si>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</si>
  <si>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</si>
  <si>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</si>
  <si>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</si>
  <si>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</si>
  <si>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</si>
  <si>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</si>
  <si>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</si>
  <si>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</si>
  <si>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</si>
  <si>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</si>
  <si>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</si>
  <si>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</si>
  <si>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</si>
  <si>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</si>
  <si>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</si>
  <si>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</si>
  <si>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</si>
  <si>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</si>
  <si>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</si>
  <si>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</si>
  <si>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</si>
  <si>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</si>
  <si>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</si>
  <si>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</si>
  <si>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</si>
  <si>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</si>
  <si>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</si>
  <si>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</si>
  <si>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</si>
  <si>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</si>
  <si>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</si>
  <si>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</si>
  <si>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</si>
  <si>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</si>
  <si>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</si>
  <si>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</si>
  <si>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</si>
  <si>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</si>
  <si>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</si>
  <si>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</si>
  <si>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</si>
  <si>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</si>
  <si>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</si>
  <si>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</si>
  <si>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</si>
  <si>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</si>
  <si>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</si>
  <si>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</si>
  <si>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</si>
  <si>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</si>
  <si>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</si>
  <si>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</si>
  <si>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</si>
  <si>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</si>
  <si>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</si>
  <si>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</si>
  <si>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</si>
  <si>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</si>
  <si>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</si>
  <si>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</si>
  <si>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</si>
  <si>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</si>
  <si>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</si>
  <si>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</si>
  <si>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</si>
  <si>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</si>
  <si>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</si>
  <si>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</si>
  <si>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</si>
  <si>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</si>
  <si>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</si>
  <si>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</si>
  <si>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</si>
  <si>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</si>
  <si>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</si>
  <si>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</si>
  <si>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</si>
  <si>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</si>
  <si>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</si>
  <si>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</si>
  <si>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</si>
  <si>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</si>
  <si>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</si>
  <si>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</si>
  <si>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</si>
  <si>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</si>
  <si>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</si>
  <si>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</si>
  <si>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</si>
  <si>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</si>
  <si>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</si>
  <si>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</si>
  <si>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</si>
  <si>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</si>
  <si>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</si>
  <si>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</si>
  <si>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</si>
  <si>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</si>
  <si>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</si>
  <si>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</si>
  <si>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</si>
  <si>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</si>
  <si>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</si>
  <si>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</si>
  <si>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</si>
  <si>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</si>
  <si>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</si>
  <si>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</si>
  <si>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</si>
  <si>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</si>
  <si>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</si>
  <si>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</si>
  <si>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</si>
  <si>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</si>
  <si>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</si>
  <si>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</si>
  <si>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</si>
  <si>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</si>
  <si>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</si>
  <si>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</si>
  <si>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</si>
  <si>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</si>
  <si>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</si>
  <si>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</si>
  <si>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</si>
  <si>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</si>
  <si>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</si>
  <si>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</si>
  <si>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</si>
  <si>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</si>
  <si>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</si>
  <si>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</si>
  <si>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</si>
  <si>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</si>
  <si>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</si>
  <si>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</si>
  <si>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</si>
  <si>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</si>
  <si>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</si>
  <si>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</si>
  <si>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</si>
  <si>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</si>
  <si>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</si>
  <si>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</si>
  <si>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</si>
  <si>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</si>
  <si>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</si>
  <si>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</si>
  <si>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</si>
  <si>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</si>
  <si>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</si>
  <si>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</si>
  <si>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</si>
  <si>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</si>
  <si>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</si>
  <si>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</si>
  <si>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</si>
  <si>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</si>
  <si>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</si>
  <si>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</si>
  <si>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</si>
  <si>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</si>
  <si>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</si>
  <si>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</si>
  <si>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</si>
  <si>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</si>
  <si>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</si>
  <si>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</si>
  <si>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</si>
  <si>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</si>
  <si>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</si>
  <si>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</si>
  <si>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</si>
  <si>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</si>
  <si>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</si>
  <si>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</si>
  <si>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</si>
  <si>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</si>
  <si>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</si>
  <si>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</si>
  <si>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</si>
  <si>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</si>
  <si>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</si>
  <si>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</si>
  <si>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</si>
  <si>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</si>
  <si>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</si>
  <si>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</si>
  <si>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</si>
  <si>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</si>
  <si>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</si>
  <si>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</si>
  <si>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</si>
  <si>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</si>
  <si>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</si>
  <si>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</si>
  <si>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</si>
  <si>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</si>
  <si>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</si>
  <si>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</si>
  <si>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</si>
  <si>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</si>
  <si>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</si>
  <si>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</si>
  <si>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</si>
  <si>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</si>
  <si>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</si>
  <si>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</si>
  <si>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</si>
  <si>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</si>
  <si>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</si>
  <si>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</si>
  <si>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</si>
  <si>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</si>
  <si>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</si>
  <si>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</si>
  <si>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</si>
  <si>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</si>
  <si>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</si>
  <si>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</si>
  <si>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</si>
  <si>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</si>
  <si>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</si>
  <si>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</si>
  <si>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</si>
  <si>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</si>
  <si>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</si>
  <si>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</si>
  <si>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</si>
  <si>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</si>
  <si>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</si>
  <si>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</si>
  <si>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</si>
  <si>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</si>
  <si>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</si>
  <si>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</si>
  <si>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</si>
  <si>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</si>
  <si>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</si>
  <si>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</si>
  <si>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</si>
  <si>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</si>
  <si>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</si>
  <si>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</si>
  <si>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</si>
  <si>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</si>
  <si>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</si>
  <si>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</si>
  <si>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</si>
  <si>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</si>
  <si>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</si>
  <si>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</si>
  <si>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</si>
  <si>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</si>
  <si>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</si>
  <si>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</si>
  <si>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</si>
  <si>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</si>
  <si>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</si>
  <si>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</si>
  <si>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</si>
  <si>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</si>
  <si>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</si>
  <si>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</si>
  <si>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</si>
  <si>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</si>
  <si>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</si>
  <si>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</si>
  <si>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</si>
  <si>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</si>
  <si>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</si>
  <si>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</si>
  <si>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</si>
  <si>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</si>
  <si>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</si>
  <si>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</si>
  <si>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</si>
  <si>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</si>
  <si>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</si>
  <si>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</si>
  <si>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</si>
  <si>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</si>
  <si>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</si>
  <si>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</si>
  <si>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</si>
  <si>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</si>
  <si>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</si>
  <si>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</si>
  <si>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</si>
  <si>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</si>
  <si>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</si>
  <si>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</si>
  <si>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</si>
  <si>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</si>
  <si>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</si>
  <si>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</si>
  <si>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</si>
  <si>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</si>
  <si>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</si>
  <si>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</si>
  <si>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</si>
  <si>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</si>
  <si>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</si>
  <si>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</si>
  <si>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</si>
  <si>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</si>
  <si>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</si>
  <si>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</si>
  <si>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</si>
  <si>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</si>
  <si>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</si>
  <si>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</si>
  <si>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</si>
  <si>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</si>
  <si>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</si>
  <si>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</si>
  <si>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</si>
  <si>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</si>
  <si>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</si>
  <si>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</si>
  <si>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</si>
  <si>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</si>
  <si>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</si>
  <si>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</si>
  <si>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</si>
  <si>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</si>
  <si>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</si>
  <si>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</si>
  <si>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</si>
  <si>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</si>
  <si>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</si>
  <si>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</si>
  <si>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</si>
  <si>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</si>
  <si>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</si>
  <si>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</si>
  <si>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</si>
  <si>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</si>
  <si>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</si>
  <si>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</si>
  <si>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</si>
  <si>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</si>
  <si>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</si>
  <si>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</si>
  <si>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</si>
  <si>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</si>
  <si>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</si>
  <si>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</si>
  <si>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</si>
  <si>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</si>
  <si>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</si>
  <si>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</si>
  <si>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</si>
  <si>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</si>
  <si>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</si>
  <si>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</si>
  <si>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</si>
  <si>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</si>
  <si>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</si>
  <si>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</si>
  <si>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</si>
  <si>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</si>
  <si>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</si>
  <si>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</si>
  <si>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</si>
  <si>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</si>
  <si>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</si>
  <si>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</si>
  <si>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</si>
  <si>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</si>
  <si>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</si>
  <si>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</si>
  <si>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</si>
  <si>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</si>
  <si>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</si>
  <si>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</si>
  <si>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</si>
  <si>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</si>
  <si>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</si>
  <si>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</si>
  <si>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</si>
  <si>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</si>
  <si>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</si>
  <si>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</si>
  <si>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</si>
  <si>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</si>
  <si>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</si>
  <si>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</si>
  <si>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</si>
  <si>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</si>
  <si>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</si>
  <si>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</si>
  <si>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</si>
  <si>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</si>
  <si>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</si>
  <si>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</si>
  <si>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</si>
  <si>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</si>
  <si>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</si>
  <si>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</si>
  <si>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</si>
  <si>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</si>
  <si>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</si>
  <si>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</si>
  <si>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</si>
  <si>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</si>
  <si>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</si>
  <si>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</si>
  <si>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</si>
  <si>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</si>
  <si>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</si>
  <si>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</si>
  <si>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</si>
  <si>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</si>
  <si>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</si>
  <si>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</si>
  <si>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</si>
  <si>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</si>
  <si>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</si>
  <si>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</si>
  <si>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</si>
  <si>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</si>
  <si>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</si>
  <si>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</si>
  <si>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</si>
  <si>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</si>
  <si>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</si>
  <si>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</si>
  <si>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</si>
  <si>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</si>
  <si>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</si>
  <si>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</si>
  <si>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</si>
  <si>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</si>
  <si>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</si>
  <si>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</si>
  <si>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</si>
  <si>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</si>
  <si>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</si>
  <si>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</si>
  <si>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</si>
  <si>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</si>
  <si>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</si>
  <si>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</si>
  <si>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</si>
  <si>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</si>
  <si>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</si>
  <si>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</si>
  <si>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</si>
  <si>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</si>
  <si>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</si>
  <si>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</si>
  <si>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</si>
  <si>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</si>
  <si>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</si>
  <si>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</si>
  <si>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</si>
  <si>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</si>
  <si>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</si>
  <si>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</si>
  <si>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</si>
  <si>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</si>
  <si>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</si>
  <si>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</si>
  <si>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</si>
  <si>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</si>
  <si>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</si>
  <si>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</si>
  <si>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</si>
  <si>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</si>
  <si>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</si>
  <si>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</si>
  <si>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</si>
  <si>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</si>
  <si>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</si>
  <si>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</si>
  <si>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</si>
  <si>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</si>
  <si>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</si>
  <si>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</si>
  <si>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</si>
  <si>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</si>
  <si>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</si>
  <si>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</si>
  <si>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</si>
  <si>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</si>
  <si>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</si>
  <si>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</si>
  <si>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</si>
  <si>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</si>
  <si>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</si>
  <si>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</si>
  <si>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</si>
  <si>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</si>
  <si>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</si>
  <si>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</si>
  <si>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</si>
  <si>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</si>
  <si>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</si>
  <si>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</si>
  <si>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</si>
  <si>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</si>
  <si>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</si>
  <si>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</si>
  <si>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</si>
  <si>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</si>
  <si>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</si>
  <si>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</si>
  <si>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</si>
  <si>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</si>
  <si>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</si>
  <si>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</si>
  <si>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</si>
  <si>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</si>
  <si>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</si>
  <si>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</si>
  <si>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</si>
  <si>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</si>
  <si>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</si>
  <si>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</si>
  <si>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</si>
  <si>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</si>
  <si>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</si>
  <si>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</si>
  <si>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</si>
  <si>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</si>
  <si>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</si>
  <si>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</si>
  <si>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</si>
  <si>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</si>
  <si>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</si>
  <si>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</si>
  <si>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</si>
  <si>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</si>
  <si>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</si>
  <si>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</si>
  <si>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</si>
  <si>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</si>
  <si>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</si>
  <si>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</si>
  <si>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</si>
  <si>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</si>
  <si>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</si>
  <si>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</si>
  <si>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</si>
  <si>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</si>
  <si>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</si>
  <si>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</si>
  <si>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</si>
  <si>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</si>
  <si>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</si>
  <si>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</si>
  <si>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</si>
  <si>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</si>
  <si>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</si>
  <si>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</si>
  <si>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</si>
  <si>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</si>
  <si>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</si>
  <si>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</si>
  <si>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</si>
  <si>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</si>
  <si>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</si>
  <si>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</si>
  <si>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</si>
  <si>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</si>
  <si>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</si>
  <si>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</si>
  <si>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</si>
  <si>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</si>
  <si>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</si>
  <si>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</si>
  <si>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</si>
  <si>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</si>
  <si>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</si>
  <si>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</si>
  <si>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</si>
  <si>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</si>
  <si>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</si>
  <si>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</si>
  <si>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</si>
  <si>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</si>
  <si>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</si>
  <si>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</si>
  <si>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</si>
  <si>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</si>
  <si>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</si>
  <si>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</si>
  <si>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</si>
  <si>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</si>
  <si>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</si>
  <si>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</si>
  <si>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</si>
  <si>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</si>
  <si>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</si>
  <si>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</si>
  <si>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</si>
  <si>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</si>
  <si>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</si>
  <si>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</si>
  <si>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</si>
  <si>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</si>
  <si>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</si>
  <si>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</si>
  <si>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</si>
  <si>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</si>
  <si>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</si>
  <si>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</si>
  <si>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</si>
  <si>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</si>
  <si>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</si>
  <si>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</si>
  <si>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</si>
  <si>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</si>
  <si>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</si>
  <si>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</si>
  <si>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</si>
  <si>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</si>
  <si>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</si>
  <si>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</si>
  <si>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</si>
  <si>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</si>
  <si>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</si>
  <si>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</si>
  <si>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</si>
  <si>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</si>
  <si>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</si>
  <si>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</si>
  <si>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</si>
  <si>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</si>
  <si>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</si>
  <si>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</si>
  <si>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</si>
  <si>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</si>
  <si>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</si>
  <si>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</si>
  <si>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</si>
  <si>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</si>
  <si>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</si>
  <si>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</si>
  <si>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</si>
  <si>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</si>
  <si>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</si>
  <si>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</si>
  <si>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</si>
  <si>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</si>
  <si>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</si>
  <si>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</si>
  <si>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</si>
  <si>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</si>
  <si>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</si>
  <si>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</si>
  <si>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</si>
  <si>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</si>
  <si>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</si>
  <si>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</si>
  <si>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</si>
  <si>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</si>
  <si>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</si>
  <si>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</si>
  <si>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</si>
  <si>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</si>
  <si>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</si>
  <si>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</si>
  <si>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</si>
  <si>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</si>
  <si>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</si>
  <si>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</si>
  <si>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</si>
  <si>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</si>
  <si>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</si>
  <si>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</si>
  <si>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</si>
  <si>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</si>
  <si>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</si>
  <si>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</si>
  <si>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</si>
  <si>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</si>
  <si>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</si>
  <si>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</si>
  <si>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</si>
  <si>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</si>
  <si>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</si>
  <si>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</si>
  <si>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</si>
  <si>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</si>
  <si>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</si>
  <si>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</si>
  <si>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</si>
  <si>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</si>
  <si>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</si>
  <si>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</si>
  <si>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</si>
  <si>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</si>
  <si>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</si>
  <si>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</si>
  <si>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</si>
  <si>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</si>
  <si>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</si>
  <si>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</si>
  <si>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</si>
  <si>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</si>
  <si>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</si>
  <si>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</si>
  <si>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</si>
  <si>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</si>
  <si>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</si>
  <si>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</si>
  <si>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</si>
  <si>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</si>
  <si>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</si>
  <si>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</si>
  <si>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</si>
  <si>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</si>
  <si>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</si>
  <si>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</si>
  <si>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</si>
  <si>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</si>
  <si>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</si>
  <si>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</si>
  <si>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</si>
  <si>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</si>
  <si>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</si>
  <si>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</si>
  <si>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</si>
  <si>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</si>
  <si>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</si>
  <si>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</si>
  <si>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</si>
  <si>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</si>
  <si>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</si>
  <si>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</si>
  <si>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</si>
  <si>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</si>
  <si>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</si>
  <si>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</si>
  <si>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</si>
  <si>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</si>
  <si>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</si>
  <si>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</si>
  <si>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</si>
  <si>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</si>
  <si>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</si>
  <si>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</si>
  <si>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</si>
  <si>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</si>
  <si>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</si>
  <si>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</si>
  <si>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</si>
  <si>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</si>
  <si>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</si>
  <si>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</si>
  <si>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</si>
  <si>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</si>
  <si>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</si>
  <si>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</si>
  <si>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</si>
  <si>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</si>
  <si>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</si>
  <si>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</si>
  <si>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</si>
  <si>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</si>
  <si>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</si>
  <si>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</si>
  <si>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</si>
  <si>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</si>
  <si>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</si>
  <si>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</si>
  <si>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</si>
  <si>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</si>
  <si>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</si>
  <si>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</si>
  <si>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</si>
  <si>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</si>
  <si>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</si>
  <si>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</si>
  <si>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</si>
  <si>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</si>
  <si>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</si>
  <si>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</si>
  <si>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</si>
  <si>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</si>
  <si>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</si>
  <si>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</si>
  <si>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</si>
  <si>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</si>
  <si>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</si>
  <si>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</si>
  <si>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</si>
  <si>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</si>
  <si>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</si>
  <si>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</si>
  <si>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</si>
  <si>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</si>
  <si>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</si>
  <si>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</si>
  <si>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</si>
  <si>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</si>
  <si>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</si>
  <si>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</si>
  <si>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</si>
  <si>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</si>
  <si>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</si>
  <si>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</si>
  <si>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</si>
  <si>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</si>
  <si>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</si>
  <si>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</si>
  <si>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</si>
  <si>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</si>
  <si>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</si>
  <si>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</si>
  <si>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</si>
  <si>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</si>
  <si>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</si>
  <si>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</si>
  <si>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</si>
  <si>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</si>
  <si>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</si>
  <si>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</si>
  <si>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</si>
  <si>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</si>
  <si>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</si>
  <si>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</si>
  <si>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</si>
  <si>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</si>
  <si>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</si>
  <si>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</si>
  <si>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</si>
  <si>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</si>
  <si>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</si>
  <si>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</si>
  <si>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</si>
  <si>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</si>
  <si>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</si>
  <si>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</si>
  <si>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</si>
  <si>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</si>
  <si>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</si>
  <si>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</si>
  <si>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</si>
  <si>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</si>
  <si>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</si>
  <si>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</si>
  <si>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</si>
  <si>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</si>
  <si>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</si>
  <si>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</si>
  <si>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</si>
  <si>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</si>
  <si>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</si>
  <si>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</si>
  <si>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</si>
  <si>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</si>
  <si>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</si>
  <si>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</si>
  <si>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</si>
  <si>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</si>
  <si>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</si>
  <si>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</si>
  <si>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</si>
  <si>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</si>
  <si>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</si>
  <si>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</si>
  <si>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</si>
  <si>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</si>
  <si>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</si>
  <si>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</si>
  <si>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</si>
  <si>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</si>
  <si>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</si>
  <si>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</si>
  <si>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</si>
  <si>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</si>
  <si>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</si>
  <si>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</si>
  <si>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</si>
  <si>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</si>
  <si>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</si>
  <si>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</si>
  <si>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</si>
  <si>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</si>
  <si>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</si>
  <si>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</si>
  <si>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</si>
  <si>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</si>
  <si>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</si>
  <si>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</si>
  <si>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</si>
  <si>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</si>
  <si>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</si>
  <si>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</si>
  <si>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</si>
  <si>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</si>
  <si>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</si>
  <si>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</si>
  <si>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</si>
  <si>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</si>
  <si>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</si>
  <si>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</si>
  <si>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</si>
  <si>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</si>
  <si>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</si>
  <si>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</si>
  <si>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</si>
  <si>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</si>
  <si>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</si>
  <si>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</si>
  <si>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</si>
  <si>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</si>
  <si>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</si>
  <si>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</si>
  <si>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</si>
  <si>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</si>
  <si>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</si>
  <si>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</si>
  <si>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</si>
  <si>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</si>
  <si>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</si>
  <si>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</si>
  <si>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</si>
  <si>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</si>
  <si>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</si>
  <si>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</si>
  <si>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</si>
  <si>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</si>
  <si>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</si>
  <si>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</si>
  <si>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</si>
  <si>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</si>
  <si>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</si>
  <si>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</si>
  <si>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</si>
  <si>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</si>
  <si>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</si>
  <si>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</si>
  <si>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</si>
  <si>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</si>
  <si>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</si>
  <si>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</si>
  <si>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</si>
  <si>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</si>
  <si>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</si>
  <si>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</si>
  <si>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</si>
  <si>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</si>
  <si>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</si>
  <si>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</si>
  <si>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</si>
  <si>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</si>
  <si>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</si>
  <si>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</si>
  <si>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</si>
  <si>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</si>
  <si>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</si>
  <si>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</si>
  <si>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</si>
  <si>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</si>
  <si>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</si>
  <si>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</si>
  <si>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</si>
  <si>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</si>
  <si>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</si>
  <si>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</si>
  <si>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</si>
  <si>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</si>
  <si>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</si>
  <si>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</si>
  <si>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</si>
  <si>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</si>
  <si>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</si>
  <si>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</si>
  <si>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</si>
  <si>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</si>
  <si>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</si>
  <si>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</si>
  <si>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</si>
  <si>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</si>
  <si>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</si>
  <si>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</si>
  <si>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</si>
  <si>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</si>
  <si>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</si>
  <si>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</si>
  <si>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</si>
  <si>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</si>
  <si>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</si>
  <si>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</si>
  <si>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</si>
  <si>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</si>
  <si>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</si>
  <si>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</si>
  <si>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</si>
  <si>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</si>
  <si>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</si>
  <si>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</si>
  <si>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</si>
  <si>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</si>
  <si>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</si>
  <si>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</si>
  <si>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</si>
  <si>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</si>
  <si>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</si>
  <si>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</si>
  <si>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</si>
  <si>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</si>
  <si>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</si>
  <si>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</si>
  <si>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</si>
  <si>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</si>
  <si>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</si>
  <si>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</si>
  <si>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</si>
  <si>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</si>
  <si>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</si>
  <si>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</si>
  <si>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</si>
  <si>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</si>
  <si>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</si>
  <si>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</si>
  <si>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</si>
  <si>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</si>
  <si>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</si>
  <si>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</si>
  <si>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</si>
  <si>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</si>
  <si>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</si>
  <si>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</si>
  <si>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</si>
  <si>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</si>
  <si>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</si>
  <si>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</si>
  <si>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</si>
  <si>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</si>
  <si>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</si>
  <si>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</si>
  <si>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</si>
  <si>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</si>
  <si>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</si>
  <si>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</si>
  <si>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</si>
  <si>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</si>
  <si>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</si>
  <si>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</si>
  <si>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</si>
  <si>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</si>
  <si>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</si>
  <si>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</si>
  <si>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</si>
  <si>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</si>
  <si>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</si>
  <si>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</si>
  <si>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</si>
  <si>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</si>
  <si>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</si>
  <si>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</si>
  <si>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</si>
  <si>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</si>
  <si>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</si>
  <si>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</si>
  <si>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</si>
  <si>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</si>
  <si>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</si>
  <si>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</si>
  <si>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</si>
  <si>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</si>
  <si>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</si>
  <si>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</si>
  <si>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</si>
  <si>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</si>
  <si>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</si>
  <si>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</si>
  <si>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</si>
  <si>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</si>
  <si>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</si>
  <si>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</si>
  <si>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</si>
  <si>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</si>
  <si>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</si>
  <si>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</si>
  <si>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</si>
  <si>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</si>
  <si>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</si>
  <si>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</si>
  <si>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</si>
  <si>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</si>
  <si>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</si>
  <si>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</si>
  <si>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</si>
  <si>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</si>
  <si>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</si>
  <si>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</si>
  <si>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</si>
  <si>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</si>
  <si>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</si>
  <si>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</si>
  <si>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</si>
  <si>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</si>
  <si>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</si>
  <si>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</si>
  <si>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</si>
  <si>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</si>
  <si>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</si>
  <si>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</si>
  <si>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</si>
  <si>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</si>
  <si>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</si>
  <si>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</si>
  <si>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</si>
  <si>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</si>
  <si>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</si>
  <si>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</si>
  <si>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</si>
  <si>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</si>
  <si>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</si>
  <si>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</si>
  <si>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</si>
  <si>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</si>
  <si>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</si>
  <si>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</si>
  <si>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</si>
  <si>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</si>
  <si>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</si>
  <si>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</si>
  <si>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</si>
  <si>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</si>
  <si>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</si>
  <si>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</si>
  <si>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</si>
  <si>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</si>
  <si>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</si>
  <si>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</si>
  <si>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</si>
  <si>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</si>
  <si>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</si>
  <si>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</si>
  <si>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</si>
  <si>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</si>
  <si>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</si>
  <si>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</si>
  <si>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</si>
  <si>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</si>
  <si>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</si>
  <si>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</si>
  <si>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</si>
  <si>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</si>
  <si>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</si>
  <si>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</si>
  <si>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</si>
  <si>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</si>
  <si>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</si>
  <si>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</si>
  <si>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</si>
  <si>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</si>
  <si>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</si>
  <si>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</si>
  <si>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</si>
  <si>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</si>
  <si>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</si>
  <si>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</si>
  <si>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</si>
  <si>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</si>
  <si>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</si>
  <si>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</si>
  <si>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</si>
  <si>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</si>
  <si>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</si>
  <si>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</si>
  <si>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</si>
  <si>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</si>
  <si>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</si>
  <si>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</si>
  <si>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</si>
  <si>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</si>
  <si>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</si>
  <si>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</si>
  <si>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</si>
  <si>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</si>
  <si>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</si>
  <si>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</si>
  <si>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</si>
  <si>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</si>
  <si>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</si>
  <si>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</si>
  <si>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</si>
  <si>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</si>
  <si>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</si>
  <si>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</si>
  <si>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</si>
  <si>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</si>
  <si>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</si>
  <si>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</si>
  <si>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</si>
  <si>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</si>
  <si>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</si>
  <si>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</si>
  <si>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</si>
  <si>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</si>
  <si>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</si>
  <si>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</si>
  <si>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</si>
  <si>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</si>
  <si>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</si>
  <si>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</si>
  <si>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</si>
  <si>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</si>
  <si>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</si>
  <si>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</si>
  <si>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</si>
  <si>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</si>
  <si>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</si>
  <si>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</si>
  <si>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</si>
  <si>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</si>
  <si>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</si>
  <si>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</si>
  <si>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</si>
  <si>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</si>
  <si>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</si>
  <si>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</si>
  <si>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</si>
  <si>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</si>
  <si>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</si>
  <si>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</si>
  <si>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</si>
  <si>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</si>
  <si>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</si>
  <si>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</si>
  <si>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</si>
  <si>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</si>
  <si>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</si>
  <si>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</si>
  <si>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</si>
  <si>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</si>
  <si>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</si>
  <si>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</si>
  <si>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</si>
  <si>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</si>
  <si>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</si>
  <si>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</si>
  <si>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</si>
  <si>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</si>
  <si>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</si>
  <si>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</si>
  <si>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</si>
  <si>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</si>
  <si>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</si>
  <si>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</si>
  <si>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</si>
  <si>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</si>
  <si>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</si>
  <si>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</si>
  <si>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</si>
  <si>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</si>
  <si>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</si>
  <si>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</si>
  <si>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</si>
  <si>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</si>
  <si>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</si>
  <si>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</si>
  <si>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</si>
  <si>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</si>
  <si>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</si>
  <si>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</si>
  <si>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</si>
  <si>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</si>
  <si>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</si>
  <si>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</si>
  <si>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</si>
  <si>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</si>
  <si>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</si>
  <si>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</si>
  <si>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</si>
  <si>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</si>
  <si>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</si>
  <si>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</si>
  <si>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</si>
  <si>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</si>
  <si>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</si>
  <si>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</si>
  <si>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</si>
  <si>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</si>
  <si>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</si>
  <si>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</si>
  <si>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</si>
  <si>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</si>
  <si>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</si>
  <si>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</si>
  <si>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</si>
  <si>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</si>
  <si>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</si>
  <si>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</si>
  <si>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</si>
  <si>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</si>
  <si>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</si>
  <si>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</si>
  <si>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</si>
  <si>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</si>
  <si>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</si>
  <si>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</si>
  <si>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</si>
  <si>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</si>
  <si>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</si>
  <si>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</si>
  <si>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</si>
  <si>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</si>
  <si>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</si>
  <si>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</si>
  <si>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</si>
  <si>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</si>
  <si>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</si>
  <si>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</si>
  <si>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</si>
  <si>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</si>
  <si>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</si>
  <si>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</si>
  <si>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</si>
  <si>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</si>
  <si>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</si>
  <si>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</si>
  <si>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</si>
  <si>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</si>
  <si>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</si>
  <si>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</si>
  <si>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</si>
  <si>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</si>
  <si>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</si>
  <si>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</si>
  <si>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</si>
  <si>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</si>
  <si>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</si>
  <si>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</si>
  <si>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</si>
  <si>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</si>
  <si>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</si>
  <si>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</si>
  <si>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</si>
  <si>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</si>
  <si>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</si>
  <si>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</si>
  <si>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</si>
  <si>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</si>
  <si>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</si>
  <si>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</si>
  <si>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</si>
  <si>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</si>
  <si>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</si>
  <si>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</si>
  <si>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</si>
  <si>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</si>
  <si>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</si>
  <si>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</si>
  <si>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</si>
  <si>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</si>
  <si>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</si>
  <si>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</si>
  <si>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</si>
  <si>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</si>
  <si>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</si>
  <si>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</si>
  <si>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</si>
  <si>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</si>
  <si>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</si>
  <si>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</si>
  <si>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</si>
  <si>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</si>
  <si>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</si>
  <si>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</si>
  <si>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</si>
  <si>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</si>
  <si>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</si>
  <si>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</si>
  <si>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</si>
  <si>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</si>
  <si>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</si>
  <si>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</si>
  <si>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</si>
  <si>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</si>
  <si>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</si>
  <si>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</si>
  <si>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</si>
  <si>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</si>
  <si>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</si>
  <si>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</si>
  <si>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</si>
  <si>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</si>
  <si>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</si>
  <si>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</si>
  <si>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</si>
  <si>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</si>
  <si>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</si>
  <si>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</si>
  <si>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</si>
  <si>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</si>
  <si>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</si>
  <si>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</si>
  <si>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</si>
  <si>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</si>
  <si>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</si>
  <si>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</si>
  <si>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</si>
  <si>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</si>
  <si>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</si>
  <si>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</si>
  <si>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</si>
  <si>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</si>
  <si>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</si>
  <si>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</si>
  <si>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</si>
  <si>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</si>
  <si>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</si>
  <si>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</si>
  <si>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</si>
  <si>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</si>
  <si>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</si>
  <si>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</si>
  <si>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</si>
  <si>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</si>
  <si>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</si>
  <si>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</si>
  <si>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</si>
  <si>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</si>
  <si>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</si>
  <si>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</si>
  <si>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</si>
  <si>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</si>
  <si>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</si>
  <si>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</si>
  <si>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</si>
  <si>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</si>
  <si>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</si>
  <si>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</si>
  <si>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</si>
  <si>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</si>
  <si>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</si>
  <si>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</si>
  <si>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</si>
  <si>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</si>
  <si>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</si>
  <si>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</si>
  <si>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</si>
  <si>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</si>
  <si>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</si>
  <si>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</si>
  <si>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</si>
  <si>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</si>
  <si>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</si>
  <si>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</si>
  <si>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</si>
  <si>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</si>
  <si>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</si>
  <si>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</si>
  <si>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</si>
  <si>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</si>
  <si>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</si>
  <si>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</si>
  <si>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</si>
  <si>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</si>
  <si>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</si>
  <si>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</si>
  <si>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</si>
  <si>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</si>
  <si>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</si>
  <si>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</si>
  <si>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</si>
  <si>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</si>
  <si>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</si>
  <si>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</si>
  <si>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</si>
  <si>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</si>
  <si>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</si>
  <si>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</si>
  <si>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</si>
  <si>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</si>
  <si>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</si>
  <si>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</si>
  <si>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</si>
  <si>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</si>
  <si>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</si>
  <si>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</si>
  <si>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</si>
  <si>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</si>
  <si>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</si>
  <si>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</si>
  <si>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</si>
  <si>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</si>
  <si>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</si>
  <si>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</si>
  <si>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</si>
  <si>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</si>
  <si>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</si>
  <si>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</si>
  <si>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</si>
  <si>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</si>
  <si>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</si>
  <si>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</si>
  <si>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</si>
  <si>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</si>
  <si>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</si>
  <si>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</si>
  <si>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</si>
  <si>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</si>
  <si>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</si>
  <si>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</si>
  <si>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</si>
  <si>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</si>
  <si>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</si>
  <si>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</si>
  <si>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</si>
  <si>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</si>
  <si>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</si>
  <si>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</si>
  <si>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</si>
  <si>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</si>
  <si>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</si>
  <si>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</si>
  <si>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</si>
  <si>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</si>
  <si>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</si>
  <si>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</si>
  <si>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</si>
  <si>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</si>
  <si>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</si>
  <si>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</si>
  <si>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</si>
  <si>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</si>
  <si>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</si>
  <si>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</si>
  <si>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</si>
  <si>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</si>
  <si>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</si>
  <si>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</si>
  <si>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</si>
  <si>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</si>
  <si>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</si>
  <si>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</si>
  <si>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</si>
  <si>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</si>
  <si>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</si>
  <si>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</si>
  <si>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</si>
  <si>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</si>
  <si>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</si>
  <si>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</si>
  <si>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</si>
  <si>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</si>
  <si>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</si>
  <si>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</si>
  <si>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</si>
  <si>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</si>
  <si>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</si>
  <si>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</si>
  <si>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</si>
  <si>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</si>
  <si>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</si>
  <si>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</si>
  <si>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</si>
  <si>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</si>
  <si>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</si>
  <si>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</si>
  <si>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</si>
  <si>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</si>
  <si>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</si>
  <si>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</si>
  <si>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</si>
  <si>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</si>
  <si>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</si>
  <si>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</si>
  <si>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</si>
  <si>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</si>
  <si>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</si>
  <si>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</si>
  <si>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</si>
  <si>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</si>
  <si>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</si>
  <si>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</si>
  <si>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</si>
  <si>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</si>
  <si>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</si>
  <si>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</si>
  <si>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</si>
  <si>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</si>
  <si>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</si>
  <si>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</si>
  <si>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</si>
  <si>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</si>
  <si>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</si>
  <si>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</si>
  <si>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</si>
  <si>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</si>
  <si>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</si>
  <si>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</si>
  <si>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</si>
  <si>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</si>
  <si>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</si>
  <si>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</si>
  <si>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</si>
  <si>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</si>
  <si>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</si>
  <si>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</si>
  <si>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</si>
  <si>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</si>
  <si>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</si>
  <si>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</si>
  <si>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</si>
  <si>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</si>
  <si>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</si>
  <si>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</si>
  <si>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</si>
  <si>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</si>
  <si>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</si>
  <si>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</si>
  <si>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</si>
  <si>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</si>
  <si>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</si>
  <si>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</si>
  <si>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</si>
  <si>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</si>
  <si>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</si>
  <si>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</si>
  <si>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</si>
  <si>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</si>
  <si>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</si>
  <si>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</si>
  <si>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</si>
  <si>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</si>
  <si>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</si>
  <si>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</si>
  <si>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</si>
  <si>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</si>
  <si>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</si>
  <si>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</si>
  <si>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</si>
  <si>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</si>
  <si>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</si>
  <si>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</si>
  <si>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</si>
  <si>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</si>
  <si>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</si>
  <si>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</si>
  <si>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</si>
  <si>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</si>
  <si>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</si>
  <si>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</si>
  <si>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</si>
  <si>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</si>
  <si>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</si>
  <si>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</si>
  <si>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</si>
  <si>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</si>
  <si>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</si>
  <si>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</si>
  <si>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</si>
  <si>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</si>
  <si>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</si>
  <si>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</si>
  <si>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</si>
  <si>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</si>
  <si>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</si>
  <si>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</si>
  <si>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</si>
  <si>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</si>
  <si>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</si>
  <si>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</si>
  <si>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</si>
  <si>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</si>
  <si>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</si>
  <si>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</si>
  <si>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</si>
  <si>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</si>
  <si>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</si>
  <si>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</si>
  <si>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</si>
  <si>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</si>
  <si>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</si>
  <si>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</si>
  <si>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</si>
  <si>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</si>
  <si>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</si>
  <si>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</si>
  <si>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</si>
  <si>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</si>
  <si>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</si>
  <si>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</si>
  <si>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</si>
  <si>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</si>
  <si>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</si>
  <si>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</si>
  <si>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</si>
  <si>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</si>
  <si>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</si>
  <si>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</si>
  <si>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</si>
  <si>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</si>
  <si>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</si>
  <si>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</si>
  <si>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</si>
  <si>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</si>
  <si>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</si>
  <si>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</si>
  <si>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</si>
  <si>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</si>
  <si>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</si>
  <si>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</si>
  <si>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</si>
  <si>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</si>
  <si>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</si>
  <si>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</si>
  <si>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</si>
  <si>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</si>
  <si>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</si>
  <si>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</si>
  <si>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</si>
  <si>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</si>
  <si>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</si>
  <si>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</si>
  <si>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</si>
  <si>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</si>
  <si>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</si>
  <si>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</si>
  <si>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</si>
  <si>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</si>
  <si>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</si>
  <si>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</si>
  <si>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</si>
  <si>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</si>
  <si>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</si>
  <si>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</si>
  <si>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</si>
  <si>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</si>
  <si>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</si>
  <si>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</si>
  <si>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</si>
  <si>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</si>
  <si>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</si>
  <si>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</si>
  <si>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</si>
  <si>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</si>
  <si>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</si>
  <si>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</si>
  <si>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</si>
  <si>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</si>
  <si>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</si>
  <si>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</si>
  <si>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</si>
  <si>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</si>
  <si>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</si>
  <si>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</si>
  <si>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</si>
  <si>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</si>
  <si>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</si>
  <si>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</si>
  <si>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</si>
  <si>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</si>
  <si>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</si>
  <si>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</si>
  <si>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</si>
  <si>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</si>
  <si>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</si>
  <si>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</si>
  <si>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</si>
  <si>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</si>
  <si>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</si>
  <si>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</si>
  <si>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</si>
  <si>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</si>
  <si>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</si>
  <si>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</si>
  <si>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</si>
  <si>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</si>
  <si>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</si>
  <si>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</si>
  <si>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</si>
  <si>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</si>
  <si>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</si>
  <si>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</si>
  <si>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</si>
  <si>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</si>
  <si>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</si>
  <si>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</si>
  <si>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</si>
  <si>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</si>
  <si>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</si>
  <si>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</si>
  <si>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</si>
  <si>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</si>
  <si>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</si>
  <si>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</si>
  <si>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</si>
  <si>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</si>
  <si>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</si>
  <si>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</si>
  <si>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</si>
  <si>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</si>
  <si>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</si>
  <si>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</si>
  <si>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</si>
  <si>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</si>
  <si>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</si>
  <si>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</si>
  <si>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</si>
  <si>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</si>
  <si>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</si>
  <si>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</si>
  <si>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</si>
  <si>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</si>
  <si>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</si>
  <si>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</si>
  <si>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</si>
  <si>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</si>
  <si>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</si>
  <si>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</si>
  <si>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</si>
  <si>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</si>
  <si>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</si>
  <si>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</si>
  <si>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</si>
  <si>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</si>
  <si>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</si>
  <si>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</si>
  <si>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</si>
  <si>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</si>
  <si>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</si>
  <si>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</si>
  <si>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</si>
  <si>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</si>
  <si>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</si>
  <si>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</si>
  <si>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</si>
  <si>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</si>
  <si>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</si>
  <si>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</si>
  <si>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</si>
  <si>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</si>
  <si>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</si>
  <si>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</si>
  <si>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</si>
  <si>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</si>
  <si>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</si>
  <si>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</si>
  <si>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</si>
  <si>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</si>
  <si>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</si>
  <si>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</si>
  <si>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</si>
  <si>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</si>
  <si>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</si>
  <si>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</si>
  <si>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</si>
  <si>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</si>
  <si>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</si>
  <si>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</si>
  <si>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</si>
  <si>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</si>
  <si>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</si>
  <si>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</si>
  <si>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</si>
  <si>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</si>
  <si>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</si>
  <si>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</si>
  <si>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</si>
  <si>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</si>
  <si>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</si>
  <si>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</si>
  <si>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</si>
  <si>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</si>
  <si>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</si>
  <si>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</si>
  <si>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</si>
  <si>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</si>
  <si>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</si>
  <si>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</si>
  <si>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</si>
  <si>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</si>
  <si>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</si>
  <si>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</si>
  <si>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</si>
  <si>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</si>
  <si>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</si>
  <si>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</si>
  <si>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</si>
  <si>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</si>
  <si>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</si>
  <si>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</si>
  <si>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</si>
  <si>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</si>
  <si>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</si>
  <si>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</si>
  <si>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</si>
  <si>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</si>
  <si>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</si>
  <si>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</si>
  <si>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</si>
  <si>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</si>
  <si>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</si>
  <si>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</si>
  <si>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</si>
  <si>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</si>
  <si>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</si>
  <si>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</si>
  <si>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</si>
  <si>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</si>
  <si>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</si>
  <si>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</si>
  <si>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</si>
  <si>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</si>
  <si>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</si>
  <si>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</si>
  <si>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</si>
  <si>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</si>
  <si>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</si>
  <si>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</si>
  <si>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</si>
  <si>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</si>
  <si>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</si>
  <si>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</si>
  <si>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</si>
  <si>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</si>
  <si>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</si>
  <si>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</si>
  <si>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</si>
  <si>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</si>
  <si>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</si>
  <si>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</si>
  <si>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</si>
  <si>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</si>
  <si>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</si>
  <si>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</si>
  <si>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</si>
  <si>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</si>
  <si>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</si>
  <si>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</si>
  <si>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</si>
  <si>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</si>
  <si>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</si>
  <si>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</si>
  <si>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</si>
  <si>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</si>
  <si>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</si>
  <si>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</si>
  <si>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</si>
  <si>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</si>
  <si>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</si>
  <si>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</si>
  <si>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</si>
  <si>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</si>
  <si>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</si>
  <si>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</si>
  <si>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</si>
  <si>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</si>
  <si>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</si>
  <si>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</si>
  <si>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</si>
  <si>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</si>
  <si>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</si>
  <si>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</si>
  <si>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</si>
  <si>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</si>
  <si>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</si>
  <si>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</si>
  <si>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</si>
  <si>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</si>
  <si>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</si>
  <si>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</si>
  <si>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</si>
  <si>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</si>
  <si>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</si>
  <si>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</si>
  <si>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</si>
  <si>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</si>
  <si>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</si>
  <si>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</si>
  <si>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</si>
  <si>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</si>
  <si>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</si>
  <si>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</si>
  <si>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</si>
  <si>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</si>
  <si>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</si>
  <si>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</si>
  <si>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</si>
  <si>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</si>
  <si>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</si>
  <si>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</si>
  <si>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</si>
  <si>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</si>
  <si>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</si>
  <si>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</si>
  <si>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</si>
  <si>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</si>
  <si>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</si>
  <si>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</si>
  <si>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</si>
  <si>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</si>
  <si>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</si>
  <si>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</si>
  <si>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</si>
  <si>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</si>
  <si>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</si>
  <si>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</si>
  <si>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</si>
  <si>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</si>
  <si>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</si>
  <si>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</si>
  <si>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</si>
  <si>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</si>
  <si>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</si>
  <si>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</si>
  <si>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</si>
  <si>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</si>
  <si>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</si>
  <si>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</si>
  <si>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</si>
  <si>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</si>
  <si>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</si>
  <si>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</si>
  <si>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</si>
  <si>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</si>
  <si>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</si>
  <si>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</si>
  <si>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</si>
  <si>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</si>
  <si>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</si>
  <si>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</si>
  <si>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</si>
  <si>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</si>
  <si>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</si>
  <si>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</si>
  <si>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</si>
  <si>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</si>
  <si>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</si>
  <si>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</si>
  <si>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</si>
  <si>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</si>
  <si>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</si>
  <si>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</si>
  <si>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</si>
  <si>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</si>
  <si>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</si>
  <si>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</si>
  <si>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</si>
  <si>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</si>
  <si>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</si>
  <si>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</si>
  <si>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</si>
  <si>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</si>
  <si>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</si>
  <si>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</si>
  <si>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</si>
  <si>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</si>
  <si>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</si>
  <si>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</si>
  <si>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</si>
  <si>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</si>
  <si>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</si>
  <si>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</si>
  <si>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</si>
  <si>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</si>
  <si>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</si>
  <si>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</si>
  <si>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</si>
  <si>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</si>
  <si>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</si>
  <si>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</si>
  <si>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</si>
  <si>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</si>
  <si>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</si>
  <si>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</si>
  <si>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</si>
  <si>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</si>
  <si>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</si>
  <si>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</si>
  <si>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</si>
  <si>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</si>
  <si>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</si>
  <si>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</si>
  <si>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</si>
  <si>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</si>
  <si>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</si>
  <si>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</si>
  <si>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</si>
  <si>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</si>
  <si>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</si>
  <si>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</si>
  <si>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</si>
  <si>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</si>
  <si>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</si>
  <si>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</si>
  <si>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</si>
  <si>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</si>
  <si>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</si>
  <si>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</si>
  <si>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</si>
  <si>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</si>
  <si>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</si>
  <si>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</si>
  <si>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</si>
  <si>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</si>
  <si>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</si>
  <si>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</si>
  <si>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</si>
  <si>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</si>
  <si>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</si>
  <si>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</si>
  <si>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</si>
  <si>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</si>
  <si>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</si>
  <si>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</si>
  <si>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</si>
  <si>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</si>
  <si>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</si>
  <si>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</si>
  <si>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</si>
  <si>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</si>
  <si>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</si>
  <si>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</si>
  <si>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</si>
  <si>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</si>
  <si>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</si>
  <si>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</si>
  <si>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</si>
  <si>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</si>
  <si>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</si>
  <si>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</si>
  <si>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</si>
  <si>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</si>
  <si>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</si>
  <si>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</si>
  <si>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</si>
  <si>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</si>
  <si>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</si>
  <si>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</si>
  <si>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</si>
  <si>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</si>
  <si>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</si>
  <si>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</si>
  <si>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</si>
  <si>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</si>
  <si>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</si>
  <si>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</si>
  <si>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</si>
  <si>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</si>
  <si>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</si>
  <si>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</si>
  <si>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</si>
  <si>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</si>
  <si>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</si>
  <si>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</si>
  <si>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</si>
  <si>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</si>
  <si>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</si>
  <si>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</si>
  <si>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</si>
  <si>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</si>
  <si>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</si>
  <si>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</si>
  <si>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</si>
  <si>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</si>
  <si>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</si>
  <si>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</si>
  <si>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</si>
  <si>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</si>
  <si>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</si>
  <si>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</si>
  <si>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</si>
  <si>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</si>
  <si>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</si>
  <si>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</si>
  <si>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</si>
  <si>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</si>
  <si>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</si>
  <si>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</si>
  <si>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</si>
  <si>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</si>
  <si>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</si>
  <si>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</si>
  <si>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</si>
  <si>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</si>
  <si>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</si>
  <si>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</si>
  <si>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</si>
  <si>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</si>
  <si>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</si>
  <si>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</si>
  <si>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</si>
  <si>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</si>
  <si>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</si>
  <si>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</si>
  <si>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</si>
  <si>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</si>
  <si>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</si>
  <si>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</si>
  <si>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</si>
  <si>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</si>
  <si>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</si>
  <si>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</si>
  <si>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</si>
  <si>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</si>
  <si>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</si>
  <si>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</si>
  <si>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</si>
  <si>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</si>
  <si>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</si>
  <si>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</si>
  <si>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</si>
  <si>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</si>
  <si>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</si>
  <si>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</si>
  <si>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</si>
  <si>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</si>
  <si>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</si>
  <si>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</si>
  <si>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</si>
  <si>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</si>
  <si>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</si>
  <si>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</si>
  <si>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</si>
  <si>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</si>
  <si>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</si>
  <si>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</si>
  <si>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</si>
  <si>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</si>
  <si>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</si>
  <si>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</si>
  <si>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</si>
  <si>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</si>
  <si>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</si>
  <si>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</si>
  <si>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</si>
  <si>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</si>
  <si>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</si>
  <si>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</si>
  <si>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</si>
  <si>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</si>
  <si>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</si>
  <si>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</si>
  <si>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</si>
  <si>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</si>
  <si>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</si>
  <si>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</si>
  <si>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</si>
  <si>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</si>
  <si>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</si>
  <si>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</si>
  <si>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</si>
  <si>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</si>
  <si>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</si>
  <si>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</si>
  <si>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</si>
  <si>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</si>
  <si>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</si>
  <si>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</si>
  <si>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</si>
  <si>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</si>
  <si>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</si>
  <si>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</si>
  <si>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</si>
  <si>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</si>
  <si>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</si>
  <si>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</si>
  <si>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</si>
  <si>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</si>
  <si>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</si>
  <si>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</si>
  <si>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</si>
  <si>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</si>
  <si>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</si>
  <si>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</si>
  <si>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</si>
  <si>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</si>
  <si>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</si>
  <si>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</si>
  <si>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</si>
  <si>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</si>
  <si>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</si>
  <si>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</si>
  <si>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</si>
  <si>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</si>
  <si>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</si>
  <si>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</si>
  <si>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</si>
  <si>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</si>
  <si>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</si>
  <si>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</si>
  <si>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</si>
  <si>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</si>
  <si>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</si>
  <si>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</si>
  <si>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</si>
  <si>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</si>
  <si>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</si>
  <si>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</si>
  <si>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</si>
  <si>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</si>
  <si>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</si>
  <si>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</si>
  <si>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</si>
  <si>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</si>
  <si>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</si>
  <si>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</si>
  <si>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</si>
  <si>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</si>
  <si>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</si>
  <si>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</si>
  <si>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</si>
  <si>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</si>
  <si>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</si>
  <si>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</si>
  <si>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</si>
  <si>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</si>
  <si>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</si>
  <si>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</si>
  <si>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</si>
  <si>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</si>
  <si>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</si>
  <si>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</si>
  <si>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</si>
  <si>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</si>
  <si>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</si>
  <si>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</si>
  <si>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</si>
  <si>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</si>
  <si>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</si>
  <si>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</si>
  <si>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</si>
  <si>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</si>
  <si>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</si>
  <si>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</si>
  <si>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</si>
  <si>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</si>
  <si>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</si>
  <si>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</si>
  <si>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</si>
  <si>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</si>
  <si>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</si>
  <si>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</si>
  <si>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</si>
  <si>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</si>
  <si>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</si>
  <si>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</si>
  <si>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</si>
  <si>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</si>
  <si>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</si>
  <si>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</si>
  <si>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</si>
  <si>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</si>
  <si>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</si>
  <si>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</si>
  <si>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</si>
  <si>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</si>
  <si>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</si>
  <si>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</si>
  <si>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</si>
  <si>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</si>
  <si>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</si>
  <si>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</si>
  <si>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</si>
  <si>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</si>
  <si>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</si>
  <si>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</si>
  <si>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</si>
  <si>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</si>
  <si>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</si>
  <si>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</si>
  <si>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</si>
  <si>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</si>
  <si>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</si>
  <si>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</si>
  <si>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</si>
  <si>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</si>
  <si>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</si>
  <si>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</si>
  <si>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</si>
  <si>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</si>
  <si>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</si>
  <si>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</si>
  <si>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</si>
  <si>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</si>
  <si>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</si>
  <si>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</si>
  <si>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</si>
  <si>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</si>
  <si>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</si>
  <si>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</si>
  <si>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</si>
  <si>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</si>
  <si>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</si>
  <si>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</si>
  <si>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</si>
  <si>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</si>
  <si>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</si>
  <si>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</si>
  <si>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</si>
  <si>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</si>
  <si>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</si>
  <si>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</si>
  <si>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</si>
  <si>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</si>
  <si>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</si>
  <si>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</si>
  <si>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</si>
  <si>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</si>
  <si>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</si>
  <si>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</si>
  <si>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</si>
  <si>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</si>
  <si>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</si>
  <si>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</si>
  <si>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</si>
  <si>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</si>
  <si>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</si>
  <si>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</si>
  <si>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</si>
  <si>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</si>
  <si>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</si>
  <si>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</si>
  <si>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</si>
  <si>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</si>
  <si>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</si>
  <si>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</si>
  <si>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</si>
  <si>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</si>
  <si>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</si>
  <si>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</si>
  <si>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</si>
  <si>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</si>
  <si>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</si>
  <si>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</si>
  <si>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</si>
  <si>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</si>
  <si>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</si>
  <si>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</si>
  <si>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</si>
  <si>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</si>
  <si>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</si>
  <si>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</si>
  <si>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</si>
  <si>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</si>
  <si>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</si>
  <si>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</si>
  <si>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</si>
  <si>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</si>
  <si>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</si>
  <si>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</si>
  <si>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</si>
  <si>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</si>
  <si>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</si>
  <si>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</si>
  <si>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</si>
  <si>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</si>
  <si>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</si>
  <si>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</si>
  <si>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</si>
  <si>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</si>
  <si>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</si>
  <si>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</si>
  <si>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</si>
  <si>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</si>
  <si>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</si>
  <si>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</si>
  <si>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</si>
  <si>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</si>
  <si>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</si>
  <si>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</si>
  <si>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</si>
  <si>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</si>
  <si>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</si>
  <si>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</si>
  <si>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</si>
  <si>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</si>
  <si>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</si>
  <si>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</si>
  <si>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</si>
  <si>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</si>
  <si>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</si>
  <si>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</si>
  <si>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</si>
  <si>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</si>
  <si>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</si>
  <si>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</si>
  <si>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</si>
  <si>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</si>
  <si>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</si>
  <si>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</si>
  <si>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</si>
  <si>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</si>
  <si>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</si>
  <si>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</si>
  <si>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</si>
  <si>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</si>
  <si>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</si>
  <si>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</si>
  <si>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</si>
  <si>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</si>
  <si>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</si>
  <si>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</si>
  <si>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</si>
  <si>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</si>
  <si>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</si>
  <si>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</si>
  <si>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</si>
  <si>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</si>
  <si>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</si>
  <si>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</si>
  <si>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</si>
  <si>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</si>
  <si>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</si>
  <si>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</si>
  <si>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</si>
  <si>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</si>
  <si>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</si>
  <si>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</si>
  <si>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</si>
  <si>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</si>
  <si>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</si>
  <si>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</si>
  <si>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</si>
  <si>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</si>
  <si>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</si>
  <si>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</si>
  <si>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</si>
  <si>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</si>
  <si>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</si>
  <si>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</si>
  <si>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</si>
  <si>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</si>
  <si>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</si>
  <si>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</si>
  <si>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</si>
  <si>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</si>
  <si>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</si>
  <si>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</si>
  <si>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</si>
  <si>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</si>
  <si>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</si>
  <si>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</si>
  <si>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</si>
  <si>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</si>
  <si>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</si>
  <si>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</si>
  <si>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</si>
  <si>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</si>
  <si>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</si>
  <si>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</si>
  <si>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</si>
  <si>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</si>
  <si>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</si>
  <si>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</si>
  <si>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</si>
  <si>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</si>
  <si>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</si>
  <si>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</si>
  <si>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</si>
  <si>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</si>
  <si>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</si>
  <si>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</si>
  <si>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</si>
  <si>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</si>
  <si>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</si>
  <si>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</si>
  <si>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</si>
  <si>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</si>
  <si>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</si>
  <si>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</si>
  <si>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</si>
  <si>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</si>
  <si>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</si>
  <si>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</si>
  <si>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</si>
  <si>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</si>
  <si>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</si>
  <si>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</si>
  <si>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</si>
  <si>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</si>
  <si>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</si>
  <si>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</si>
  <si>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</si>
  <si>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</si>
  <si>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</si>
  <si>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</si>
  <si>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</si>
  <si>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</si>
  <si>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</si>
  <si>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</si>
  <si>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</si>
  <si>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</si>
  <si>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</si>
  <si>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</si>
  <si>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</si>
  <si>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</si>
  <si>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</si>
  <si>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</si>
  <si>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</si>
  <si>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</si>
  <si>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</si>
  <si>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</si>
  <si>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</si>
  <si>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</si>
  <si>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</si>
  <si>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</si>
  <si>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</si>
  <si>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</si>
  <si>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</si>
  <si>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</si>
  <si>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</si>
  <si>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</si>
  <si>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</si>
  <si>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</si>
  <si>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</si>
  <si>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</si>
  <si>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</si>
  <si>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</si>
  <si>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</si>
  <si>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</si>
  <si>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</si>
  <si>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</si>
  <si>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</si>
  <si>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</si>
  <si>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</si>
  <si>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</si>
  <si>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</si>
  <si>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</si>
  <si>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</si>
  <si>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</si>
  <si>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</si>
  <si>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</si>
  <si>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</si>
  <si>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</si>
  <si>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</si>
  <si>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</si>
  <si>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</si>
  <si>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</si>
  <si>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</si>
  <si>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</si>
  <si>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</si>
  <si>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</si>
  <si>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</si>
  <si>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</si>
  <si>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</si>
  <si>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</si>
  <si>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</si>
  <si>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</si>
  <si>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</si>
  <si>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</si>
  <si>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</si>
  <si>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</si>
  <si>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</si>
  <si>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</si>
  <si>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</si>
  <si>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</si>
  <si>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</si>
  <si>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</si>
  <si>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</si>
  <si>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</si>
  <si>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</si>
  <si>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</si>
  <si>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</si>
  <si>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</si>
  <si>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</si>
  <si>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</si>
  <si>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</si>
  <si>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</si>
  <si>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</si>
  <si>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</si>
  <si>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</si>
  <si>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</si>
  <si>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</si>
  <si>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</si>
  <si>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</si>
  <si>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</si>
  <si>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</si>
  <si>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</si>
  <si>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</si>
  <si>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</si>
  <si>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</si>
  <si>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</si>
  <si>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</si>
  <si>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</si>
  <si>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</si>
  <si>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</si>
  <si>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</si>
  <si>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</si>
  <si>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</si>
  <si>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</si>
  <si>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</si>
  <si>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</si>
  <si>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</si>
  <si>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</si>
  <si>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</si>
  <si>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</si>
  <si>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</si>
  <si>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</si>
  <si>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</si>
  <si>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</si>
  <si>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</si>
  <si>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</si>
  <si>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</si>
  <si>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</si>
  <si>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</si>
  <si>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</si>
  <si>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</si>
  <si>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</si>
  <si>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</si>
  <si>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</si>
  <si>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</si>
  <si>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</si>
  <si>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</si>
  <si>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</si>
  <si>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</si>
  <si>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</si>
  <si>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</si>
  <si>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</si>
  <si>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</si>
  <si>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</si>
  <si>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</si>
  <si>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</si>
  <si>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</si>
  <si>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</si>
  <si>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</si>
  <si>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</si>
  <si>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</si>
  <si>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</si>
  <si>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</si>
  <si>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</si>
  <si>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</si>
  <si>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</si>
  <si>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</si>
  <si>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</si>
  <si>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</si>
  <si>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</si>
  <si>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</si>
  <si>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</si>
  <si>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</si>
  <si>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</si>
  <si>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</si>
  <si>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</si>
  <si>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</si>
  <si>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</si>
  <si>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</si>
  <si>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</si>
  <si>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</si>
  <si>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</si>
  <si>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</si>
  <si>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</si>
  <si>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</si>
  <si>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</si>
  <si>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</si>
  <si>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</si>
  <si>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</si>
  <si>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</si>
  <si>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</si>
  <si>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</si>
  <si>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</si>
  <si>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</si>
  <si>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</si>
  <si>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</si>
  <si>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</si>
  <si>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</si>
  <si>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</si>
  <si>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</si>
  <si>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</si>
  <si>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</si>
  <si>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</si>
  <si>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</si>
  <si>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</si>
  <si>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</si>
  <si>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</si>
  <si>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</si>
  <si>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</si>
  <si>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</si>
  <si>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</si>
  <si>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</si>
  <si>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</si>
  <si>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</si>
  <si>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</si>
  <si>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</si>
  <si>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</si>
  <si>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</si>
  <si>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</si>
  <si>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</si>
  <si>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</si>
  <si>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</si>
  <si>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</si>
  <si>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</si>
  <si>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</si>
  <si>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</si>
  <si>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</si>
  <si>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</si>
  <si>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</si>
  <si>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</si>
  <si>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</si>
  <si>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</si>
  <si>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</si>
  <si>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</si>
  <si>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</si>
  <si>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</si>
  <si>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</si>
  <si>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</si>
  <si>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</si>
  <si>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</si>
  <si>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</si>
  <si>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</si>
  <si>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</si>
  <si>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</si>
  <si>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</si>
  <si>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</si>
  <si>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</si>
  <si>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</si>
  <si>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</si>
  <si>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</si>
  <si>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</si>
  <si>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</si>
  <si>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</si>
  <si>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</si>
  <si>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</si>
  <si>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</si>
  <si>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</si>
  <si>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</si>
  <si>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</si>
  <si>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</si>
  <si>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</si>
  <si>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</si>
  <si>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</si>
  <si>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</si>
  <si>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</si>
  <si>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</si>
  <si>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</si>
  <si>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</si>
  <si>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</si>
  <si>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</si>
  <si>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</si>
  <si>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</si>
  <si>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</si>
  <si>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</si>
  <si>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</si>
  <si>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</si>
  <si>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</si>
  <si>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</si>
  <si>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</si>
  <si>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</si>
  <si>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</si>
  <si>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</si>
  <si>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</si>
  <si>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</si>
  <si>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</si>
  <si>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</si>
  <si>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</si>
  <si>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</si>
  <si>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</si>
  <si>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</si>
  <si>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</si>
  <si>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</si>
  <si>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</si>
  <si>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</si>
  <si>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</si>
  <si>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</si>
  <si>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</si>
  <si>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</si>
  <si>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</si>
  <si>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</si>
  <si>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</si>
  <si>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</si>
  <si>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</si>
  <si>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</si>
  <si>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</si>
  <si>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</si>
  <si>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</si>
  <si>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</si>
  <si>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</si>
  <si>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</si>
  <si>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</si>
  <si>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</si>
  <si>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</si>
  <si>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</si>
  <si>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</si>
  <si>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</si>
  <si>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</si>
  <si>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</si>
  <si>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</si>
  <si>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</si>
  <si>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</si>
  <si>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</si>
  <si>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</si>
  <si>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</si>
  <si>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</si>
  <si>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</si>
  <si>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</si>
  <si>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</si>
  <si>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</si>
  <si>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</si>
  <si>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</si>
  <si>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</si>
  <si>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</si>
  <si>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</si>
  <si>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</si>
  <si>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</si>
  <si>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</si>
  <si>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</si>
  <si>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</si>
  <si>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</si>
  <si>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</si>
  <si>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</si>
  <si>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</si>
  <si>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</si>
  <si>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</si>
  <si>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</si>
  <si>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</si>
  <si>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</si>
  <si>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</si>
  <si>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</si>
  <si>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</si>
  <si>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</si>
  <si>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</si>
  <si>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</si>
  <si>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</si>
  <si>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</si>
  <si>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</si>
  <si>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</si>
  <si>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</si>
  <si>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</si>
  <si>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</si>
  <si>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</si>
  <si>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</si>
  <si>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</si>
  <si>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</si>
  <si>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</si>
  <si>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</si>
  <si>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</si>
  <si>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</si>
  <si>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</si>
  <si>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</si>
  <si>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</si>
  <si>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</si>
  <si>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</si>
  <si>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</si>
  <si>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</si>
  <si>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</si>
  <si>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</si>
  <si>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</si>
  <si>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</si>
  <si>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</si>
  <si>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</si>
  <si>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</si>
  <si>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</si>
  <si>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</si>
  <si>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</si>
  <si>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</si>
  <si>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</si>
  <si>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</si>
  <si>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</si>
  <si>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</si>
  <si>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</si>
  <si>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</si>
  <si>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</si>
  <si>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</si>
  <si>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</si>
  <si>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</si>
  <si>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</si>
  <si>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</si>
  <si>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</si>
  <si>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</si>
  <si>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</si>
  <si>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</si>
  <si>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</si>
  <si>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</si>
  <si>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</si>
  <si>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</si>
  <si>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</si>
  <si>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</si>
  <si>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</si>
  <si>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</si>
  <si>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</si>
  <si>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</si>
  <si>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</si>
  <si>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</si>
  <si>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</si>
  <si>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</si>
  <si>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</si>
  <si>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</si>
  <si>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</si>
  <si>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</si>
  <si>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</si>
  <si>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</si>
  <si>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</si>
  <si>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</si>
  <si>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</si>
  <si>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</si>
  <si>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</si>
  <si>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</si>
  <si>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</si>
  <si>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</si>
  <si>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</si>
  <si>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</si>
  <si>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</si>
  <si>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</si>
  <si>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</si>
  <si>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</si>
  <si>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</si>
  <si>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</si>
  <si>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</si>
  <si>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</si>
  <si>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</si>
  <si>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</si>
  <si>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</si>
  <si>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</si>
  <si>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</si>
  <si>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</si>
  <si>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</si>
  <si>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</si>
  <si>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</si>
  <si>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</si>
  <si>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</si>
  <si>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</si>
  <si>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</si>
  <si>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</si>
  <si>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</si>
  <si>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</si>
  <si>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</si>
  <si>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</si>
  <si>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</si>
  <si>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</si>
  <si>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</si>
  <si>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</si>
  <si>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</si>
  <si>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</si>
  <si>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</si>
  <si>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</si>
  <si>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</si>
  <si>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</si>
  <si>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</si>
  <si>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</si>
  <si>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</si>
  <si>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</si>
  <si>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</si>
  <si>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</si>
  <si>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</si>
  <si>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</si>
  <si>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</si>
  <si>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</si>
  <si>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</si>
  <si>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</si>
  <si>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</si>
  <si>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</si>
  <si>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</si>
  <si>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</si>
  <si>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</si>
  <si>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</si>
  <si>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</si>
  <si>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</si>
  <si>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</si>
  <si>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</si>
  <si>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</si>
  <si>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</si>
  <si>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</si>
  <si>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</si>
  <si>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</si>
  <si>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</si>
  <si>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</si>
  <si>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</si>
  <si>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</si>
  <si>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</si>
  <si>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</si>
  <si>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</si>
  <si>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</si>
  <si>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</si>
  <si>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</si>
  <si>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</si>
  <si>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</si>
  <si>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</si>
  <si>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</si>
  <si>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</si>
  <si>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</si>
  <si>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</si>
  <si>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</si>
  <si>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</si>
  <si>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</si>
  <si>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</si>
  <si>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</si>
  <si>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</si>
  <si>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</si>
  <si>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</si>
  <si>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</si>
  <si>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</si>
  <si>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</si>
  <si>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</si>
  <si>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</si>
  <si>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</si>
  <si>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</si>
  <si>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</si>
  <si>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</si>
  <si>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</si>
  <si>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</si>
  <si>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</si>
  <si>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</si>
  <si>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</si>
  <si>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</si>
  <si>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</si>
  <si>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</si>
  <si>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</si>
  <si>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</si>
  <si>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</si>
  <si>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</si>
  <si>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</si>
  <si>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</si>
  <si>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</si>
  <si>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</si>
  <si>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</si>
  <si>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</si>
  <si>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</si>
  <si>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</si>
  <si>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</si>
  <si>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</si>
  <si>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</si>
  <si>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</si>
  <si>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</si>
  <si>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</si>
  <si>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</si>
  <si>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</si>
  <si>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</si>
  <si>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</si>
  <si>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</si>
  <si>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</si>
  <si>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</si>
  <si>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</si>
  <si>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</si>
  <si>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</si>
  <si>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</si>
  <si>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</si>
  <si>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</si>
  <si>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</si>
  <si>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</si>
  <si>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</si>
  <si>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</si>
  <si>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</si>
  <si>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</si>
  <si>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</si>
  <si>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</si>
  <si>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</si>
  <si>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</si>
  <si>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</si>
  <si>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</si>
  <si>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</si>
  <si>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</si>
  <si>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</si>
  <si>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</si>
  <si>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</si>
  <si>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</si>
  <si>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</si>
  <si>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</si>
  <si>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</si>
  <si>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</si>
  <si>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</si>
  <si>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</si>
  <si>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</si>
  <si>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</si>
  <si>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</si>
  <si>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</si>
  <si>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</si>
  <si>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</si>
  <si>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</si>
  <si>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</si>
  <si>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</si>
  <si>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</si>
  <si>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</si>
  <si>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</si>
  <si>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</si>
  <si>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</si>
  <si>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</si>
  <si>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</si>
  <si>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</si>
  <si>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</si>
  <si>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</si>
  <si>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</si>
  <si>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</si>
  <si>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</si>
  <si>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</si>
  <si>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</si>
  <si>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</si>
  <si>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</si>
  <si>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</si>
  <si>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</si>
  <si>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</si>
  <si>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</si>
  <si>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</si>
  <si>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</si>
  <si>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</si>
  <si>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</si>
  <si>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</si>
  <si>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</si>
  <si>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</si>
  <si>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</si>
  <si>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</si>
  <si>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</si>
  <si>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</si>
  <si>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</si>
  <si>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</si>
  <si>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</si>
  <si>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</si>
  <si>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</si>
  <si>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</si>
  <si>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</si>
  <si>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</si>
  <si>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</si>
  <si>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</si>
  <si>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</si>
  <si>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</si>
  <si>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</si>
  <si>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</si>
  <si>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</si>
  <si>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</si>
  <si>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</si>
  <si>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</si>
  <si>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</si>
  <si>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</si>
  <si>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</si>
  <si>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</si>
  <si>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</si>
  <si>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</si>
  <si>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</si>
  <si>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</si>
  <si>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</si>
  <si>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</si>
  <si>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</si>
  <si>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</si>
  <si>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</si>
  <si>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</si>
  <si>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</si>
  <si>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</si>
  <si>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</si>
  <si>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</si>
  <si>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</si>
  <si>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</si>
  <si>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</si>
  <si>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</si>
  <si>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</si>
  <si>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</si>
  <si>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</si>
  <si>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</si>
  <si>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</si>
  <si>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</si>
  <si>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</si>
  <si>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</si>
  <si>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</si>
  <si>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</si>
  <si>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</si>
  <si>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</si>
  <si>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</si>
  <si>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</si>
  <si>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</si>
  <si>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</si>
  <si>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</si>
  <si>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</si>
  <si>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</si>
  <si>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</si>
  <si>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</si>
  <si>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</si>
  <si>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</si>
  <si>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</si>
  <si>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</si>
  <si>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</si>
  <si>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</si>
  <si>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</si>
  <si>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</si>
  <si>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</si>
  <si>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</si>
  <si>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</si>
  <si>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</si>
  <si>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</si>
  <si>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</si>
  <si>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</si>
  <si>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</si>
  <si>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</si>
  <si>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</si>
  <si>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</si>
  <si>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</si>
  <si>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</si>
  <si>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</si>
  <si>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</si>
  <si>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</si>
  <si>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</si>
  <si>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</si>
  <si>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</si>
  <si>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</si>
  <si>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</si>
  <si>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</si>
  <si>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</si>
  <si>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</si>
  <si>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</si>
  <si>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</si>
  <si>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</si>
  <si>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</si>
  <si>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</si>
  <si>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</si>
  <si>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</si>
  <si>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</si>
  <si>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</si>
  <si>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</si>
  <si>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</si>
  <si>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</si>
  <si>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</si>
  <si>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</si>
  <si>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</si>
  <si>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</si>
  <si>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</si>
  <si>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</si>
  <si>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</si>
  <si>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</si>
  <si>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</si>
  <si>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</si>
  <si>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</si>
  <si>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</si>
  <si>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</si>
  <si>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</si>
  <si>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</si>
  <si>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</si>
  <si>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</si>
  <si>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</si>
  <si>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</si>
  <si>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</si>
  <si>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</si>
  <si>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</si>
  <si>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</si>
  <si>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</si>
  <si>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</si>
  <si>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</si>
  <si>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</si>
  <si>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</si>
  <si>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</si>
  <si>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</si>
  <si>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</si>
  <si>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</si>
  <si>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</si>
  <si>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</si>
  <si>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</si>
  <si>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</si>
  <si>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</si>
  <si>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</si>
  <si>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</si>
  <si>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</si>
  <si>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</si>
  <si>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</si>
  <si>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</si>
  <si>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</si>
  <si>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</si>
  <si>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</si>
  <si>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</si>
  <si>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</si>
  <si>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</si>
  <si>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</si>
  <si>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</si>
  <si>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</si>
  <si>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</si>
  <si>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</si>
  <si>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</si>
  <si>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</si>
  <si>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</si>
  <si>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</si>
  <si>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</si>
  <si>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</si>
  <si>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</si>
  <si>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</si>
  <si>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</si>
  <si>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</si>
  <si>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</si>
  <si>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</si>
  <si>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</si>
  <si>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</si>
  <si>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</si>
  <si>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</si>
  <si>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</si>
  <si>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</si>
  <si>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</si>
  <si>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</si>
  <si>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</si>
  <si>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</si>
  <si>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</si>
  <si>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</si>
  <si>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</si>
  <si>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</si>
  <si>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</si>
  <si>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</si>
  <si>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</si>
  <si>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</si>
  <si>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</si>
  <si>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</si>
  <si>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</si>
  <si>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</si>
  <si>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</si>
  <si>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</si>
  <si>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</si>
  <si>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</si>
  <si>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</si>
  <si>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</si>
  <si>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</si>
  <si>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</si>
  <si>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</si>
  <si>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</si>
  <si>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</si>
  <si>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</si>
  <si>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</si>
  <si>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</si>
  <si>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</si>
  <si>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</si>
  <si>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</si>
  <si>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</si>
  <si>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</si>
  <si>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</si>
  <si>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</si>
  <si>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</si>
  <si>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</si>
  <si>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</si>
  <si>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</si>
  <si>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</si>
  <si>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</si>
  <si>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</si>
  <si>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</si>
  <si>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</si>
  <si>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</si>
  <si>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</si>
  <si>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</si>
  <si>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</si>
  <si>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</si>
  <si>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</si>
  <si>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</si>
  <si>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</si>
  <si>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</si>
  <si>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</si>
  <si>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</si>
  <si>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</si>
  <si>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</si>
  <si>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</si>
  <si>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</si>
  <si>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</si>
  <si>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</si>
  <si>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</si>
  <si>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</si>
  <si>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</si>
  <si>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</si>
  <si>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</si>
  <si>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</si>
  <si>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</si>
  <si>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</si>
  <si>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</si>
  <si>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</si>
  <si>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</si>
  <si>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</si>
  <si>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</si>
  <si>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</si>
  <si>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</si>
  <si>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</si>
  <si>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</si>
  <si>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</si>
  <si>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</si>
  <si>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</si>
  <si>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</si>
  <si>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</si>
  <si>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</si>
  <si>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</si>
  <si>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</si>
  <si>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</si>
  <si>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</si>
  <si>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</si>
  <si>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</si>
  <si>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</si>
  <si>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</si>
  <si>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</si>
  <si>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</si>
  <si>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</si>
  <si>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</si>
  <si>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</si>
  <si>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</si>
  <si>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</si>
  <si>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</si>
  <si>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</si>
  <si>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</si>
  <si>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</si>
  <si>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</si>
  <si>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</si>
  <si>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</si>
  <si>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</si>
  <si>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</si>
  <si>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</si>
  <si>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</si>
  <si>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</si>
  <si>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</si>
  <si>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</si>
  <si>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</si>
  <si>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</si>
  <si>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</si>
  <si>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</si>
  <si>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</si>
  <si>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</si>
  <si>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</si>
  <si>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</si>
  <si>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</si>
  <si>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</si>
  <si>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</si>
  <si>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</si>
  <si>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</si>
  <si>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</si>
  <si>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</si>
  <si>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</si>
  <si>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</si>
  <si>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</si>
  <si>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</si>
  <si>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</si>
  <si>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</si>
  <si>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</si>
  <si>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</si>
  <si>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</si>
  <si>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</si>
  <si>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</si>
  <si>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</si>
  <si>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</si>
  <si>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</si>
  <si>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</si>
  <si>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</si>
  <si>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</si>
  <si>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</si>
  <si>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</si>
  <si>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</si>
  <si>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</si>
  <si>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</si>
  <si>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</si>
  <si>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</si>
  <si>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</si>
  <si>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</si>
  <si>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</si>
  <si>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</si>
  <si>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</si>
  <si>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</si>
  <si>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</si>
  <si>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</si>
  <si>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</si>
  <si>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</si>
  <si>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</si>
  <si>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</si>
  <si>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</si>
  <si>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</si>
  <si>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</si>
  <si>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</si>
  <si>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</si>
  <si>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</si>
  <si>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</si>
  <si>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</si>
  <si>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</si>
  <si>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</si>
  <si>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</si>
  <si>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</si>
  <si>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</si>
  <si>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</si>
  <si>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</si>
  <si>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</si>
  <si>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</si>
  <si>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</si>
  <si>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</si>
  <si>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</si>
  <si>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</si>
  <si>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</si>
  <si>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</si>
  <si>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</si>
  <si>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</si>
  <si>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</si>
  <si>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</si>
  <si>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</si>
  <si>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</si>
  <si>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</si>
  <si>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</si>
  <si>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</si>
  <si>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</si>
  <si>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</si>
  <si>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</si>
  <si>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</si>
  <si>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</si>
  <si>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</si>
  <si>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</si>
  <si>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</si>
  <si>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</si>
  <si>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</si>
  <si>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</si>
  <si>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</si>
  <si>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</si>
  <si>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</si>
  <si>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</si>
  <si>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</si>
  <si>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</si>
  <si>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</si>
  <si>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</si>
  <si>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</si>
  <si>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</si>
  <si>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</si>
  <si>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</si>
  <si>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</si>
  <si>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</si>
  <si>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</si>
  <si>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</si>
  <si>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</si>
  <si>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</si>
  <si>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</si>
  <si>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</si>
  <si>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</si>
  <si>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</si>
  <si>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</si>
  <si>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</si>
  <si>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</si>
  <si>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</si>
  <si>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</si>
  <si>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</si>
  <si>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</si>
  <si>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</si>
  <si>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</si>
  <si>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</si>
  <si>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</si>
  <si>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</si>
  <si>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</si>
  <si>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</si>
  <si>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</si>
  <si>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</si>
  <si>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</si>
  <si>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</si>
  <si>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</si>
  <si>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</si>
  <si>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</si>
  <si>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</si>
  <si>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</si>
  <si>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</si>
  <si>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</si>
  <si>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</si>
  <si>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</si>
  <si>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</si>
  <si>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</si>
  <si>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</si>
  <si>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</si>
  <si>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</si>
  <si>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</si>
  <si>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</si>
  <si>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</si>
  <si>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</si>
  <si>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</si>
  <si>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</si>
  <si>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</si>
  <si>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</si>
  <si>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</si>
  <si>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</si>
  <si>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</si>
  <si>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</si>
  <si>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</si>
  <si>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</si>
  <si>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</si>
  <si>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</si>
  <si>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</si>
  <si>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</si>
  <si>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</si>
  <si>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</si>
  <si>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</si>
  <si>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</si>
  <si>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</si>
  <si>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</si>
  <si>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</si>
  <si>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</si>
  <si>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</si>
  <si>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</si>
  <si>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</si>
  <si>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</si>
  <si>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</si>
  <si>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</si>
  <si>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</si>
  <si>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</si>
  <si>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</si>
  <si>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</si>
  <si>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</si>
  <si>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</si>
  <si>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</si>
  <si>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</si>
  <si>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</si>
  <si>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</si>
  <si>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</si>
  <si>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</si>
  <si>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</si>
  <si>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</si>
  <si>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</si>
  <si>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</si>
  <si>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</si>
  <si>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</si>
  <si>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</si>
  <si>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</si>
  <si>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</si>
  <si>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</si>
  <si>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</si>
  <si>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</si>
  <si>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</si>
  <si>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</si>
  <si>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</si>
  <si>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</si>
  <si>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</si>
  <si>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</si>
  <si>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</si>
  <si>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</si>
  <si>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</si>
  <si>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</si>
  <si>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</si>
  <si>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</si>
  <si>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</si>
  <si>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</si>
  <si>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</si>
  <si>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</si>
  <si>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</si>
  <si>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</si>
  <si>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</si>
  <si>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</si>
  <si>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</si>
  <si>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</si>
  <si>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</si>
  <si>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</si>
  <si>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</si>
  <si>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</si>
  <si>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</si>
  <si>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</si>
  <si>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</si>
  <si>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</si>
  <si>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</si>
  <si>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</si>
  <si>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</si>
  <si>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</si>
  <si>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</si>
  <si>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</si>
  <si>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</si>
  <si>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</si>
  <si>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</si>
  <si>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</si>
  <si>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</si>
  <si>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</si>
  <si>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</si>
  <si>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</si>
  <si>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</si>
  <si>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</si>
  <si>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</si>
  <si>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</si>
  <si>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</si>
  <si>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</si>
  <si>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</si>
  <si>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</si>
  <si>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</si>
  <si>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</si>
  <si>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</si>
  <si>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</si>
  <si>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</si>
  <si>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</si>
  <si>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</si>
  <si>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</si>
  <si>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</si>
  <si>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</si>
  <si>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</si>
  <si>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</si>
  <si>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</si>
  <si>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</si>
  <si>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</si>
  <si>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</si>
  <si>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</si>
  <si>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</si>
  <si>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</si>
  <si>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</si>
  <si>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</si>
  <si>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</si>
  <si>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</si>
  <si>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</si>
  <si>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</si>
  <si>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</si>
  <si>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</si>
  <si>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</si>
  <si>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</si>
  <si>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</si>
  <si>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</si>
  <si>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</si>
  <si>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</si>
  <si>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</si>
  <si>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</si>
  <si>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</si>
  <si>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</si>
  <si>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</si>
  <si>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</si>
  <si>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</si>
  <si>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</si>
  <si>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</si>
  <si>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</si>
  <si>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</si>
  <si>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</si>
  <si>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</si>
  <si>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</si>
  <si>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</si>
  <si>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</si>
  <si>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</si>
  <si>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</si>
  <si>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</si>
  <si>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</si>
  <si>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</si>
  <si>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</si>
  <si>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</si>
  <si>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</si>
  <si>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</si>
  <si>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</si>
  <si>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</si>
  <si>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</si>
  <si>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</si>
  <si>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</si>
  <si>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</si>
  <si>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</si>
  <si>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</si>
  <si>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</si>
  <si>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</si>
  <si>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</si>
  <si>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</si>
  <si>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</si>
  <si>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</si>
  <si>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</si>
  <si>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</si>
  <si>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</si>
  <si>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</si>
  <si>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</si>
  <si>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</si>
  <si>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</si>
  <si>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</si>
  <si>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</si>
  <si>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</si>
  <si>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</si>
  <si>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</si>
  <si>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</si>
  <si>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</si>
  <si>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</si>
  <si>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</si>
  <si>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</si>
  <si>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</si>
  <si>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</si>
  <si>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</si>
  <si>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</si>
  <si>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</si>
  <si>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</si>
  <si>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</si>
  <si>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</si>
  <si>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</si>
  <si>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</si>
  <si>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</si>
  <si>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</si>
  <si>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</si>
  <si>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</si>
  <si>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</si>
  <si>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</si>
  <si>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</si>
  <si>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</si>
  <si>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</si>
  <si>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</si>
  <si>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</si>
  <si>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</si>
  <si>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</si>
  <si>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</si>
  <si>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</si>
  <si>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</si>
  <si>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</si>
  <si>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</si>
  <si>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</si>
  <si>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</si>
  <si>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</si>
  <si>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</si>
  <si>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</si>
  <si>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</si>
  <si>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</si>
  <si>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</si>
  <si>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</si>
  <si>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</si>
  <si>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</si>
  <si>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</si>
  <si>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</si>
  <si>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</si>
  <si>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</si>
  <si>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</si>
  <si>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</si>
  <si>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</si>
  <si>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</si>
  <si>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</si>
  <si>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</si>
  <si>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</si>
  <si>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</si>
  <si>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</si>
  <si>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</si>
  <si>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</si>
  <si>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</si>
  <si>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</si>
  <si>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</si>
  <si>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</si>
  <si>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</si>
  <si>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</si>
  <si>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</si>
  <si>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</si>
  <si>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</si>
  <si>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</si>
  <si>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</si>
  <si>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</si>
  <si>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</si>
  <si>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</si>
  <si>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</si>
  <si>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</si>
  <si>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</si>
  <si>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</si>
  <si>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</si>
  <si>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</si>
  <si>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</si>
  <si>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</si>
  <si>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</si>
  <si>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</si>
  <si>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</si>
  <si>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</si>
  <si>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</si>
  <si>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</si>
  <si>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</si>
  <si>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</si>
  <si>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</si>
  <si>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</si>
  <si>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</si>
  <si>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</si>
  <si>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</si>
  <si>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</si>
  <si>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</si>
  <si>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</si>
  <si>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</si>
  <si>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</si>
  <si>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</si>
  <si>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</si>
  <si>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</si>
  <si>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</si>
  <si>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</si>
  <si>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</si>
  <si>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</si>
  <si>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</si>
  <si>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</si>
  <si>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</si>
  <si>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</si>
  <si>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</si>
  <si>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</si>
  <si>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</si>
  <si>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</si>
  <si>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</si>
  <si>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</si>
  <si>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</si>
  <si>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</si>
  <si>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</si>
  <si>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</si>
  <si>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</si>
  <si>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</si>
  <si>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</si>
  <si>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</si>
  <si>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</si>
  <si>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</si>
  <si>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</si>
  <si>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</si>
  <si>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</si>
  <si>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</si>
  <si>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</si>
  <si>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</si>
  <si>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</si>
  <si>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</si>
  <si>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</si>
  <si>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</si>
  <si>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</si>
  <si>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</si>
  <si>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</si>
  <si>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</si>
  <si>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</si>
  <si>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</si>
  <si>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</si>
  <si>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</si>
  <si>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</si>
  <si>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</si>
  <si>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</si>
  <si>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</si>
  <si>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</si>
  <si>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</si>
  <si>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</si>
  <si>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</si>
  <si>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</si>
  <si>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</si>
  <si>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</si>
  <si>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</si>
  <si>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</si>
  <si>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</si>
  <si>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</si>
  <si>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</si>
  <si>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</si>
  <si>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</si>
  <si>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</si>
  <si>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</si>
  <si>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</si>
  <si>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</si>
  <si>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</si>
  <si>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</si>
  <si>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</si>
  <si>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</si>
  <si>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</si>
  <si>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</si>
  <si>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</si>
  <si>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</si>
  <si>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</si>
  <si>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</si>
  <si>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</si>
  <si>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</si>
  <si>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</si>
  <si>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</si>
  <si>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</si>
  <si>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</si>
  <si>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</si>
  <si>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</si>
  <si>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</si>
  <si>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</si>
  <si>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</si>
  <si>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</si>
  <si>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</si>
  <si>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</si>
  <si>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</si>
  <si>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</si>
  <si>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</si>
  <si>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</si>
  <si>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</si>
  <si>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</si>
  <si>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</si>
  <si>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</si>
  <si>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</si>
  <si>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</si>
  <si>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</si>
  <si>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</si>
  <si>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</si>
  <si>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</si>
  <si>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</si>
  <si>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</si>
  <si>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</si>
  <si>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</si>
  <si>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</si>
  <si>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</si>
  <si>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</si>
  <si>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</si>
  <si>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</si>
  <si>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</si>
  <si>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</si>
  <si>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</si>
  <si>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</si>
  <si>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</si>
  <si>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</si>
  <si>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</si>
  <si>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</si>
  <si>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</si>
  <si>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</si>
  <si>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</si>
  <si>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</si>
  <si>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</si>
  <si>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</si>
  <si>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</si>
  <si>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</si>
  <si>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</si>
  <si>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</si>
  <si>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</si>
  <si>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</si>
  <si>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</si>
  <si>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</si>
  <si>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</si>
  <si>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</si>
  <si>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</si>
  <si>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</si>
  <si>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</si>
  <si>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</si>
  <si>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</si>
  <si>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</si>
  <si>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</si>
  <si>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</si>
  <si>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</si>
  <si>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</si>
  <si>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</si>
  <si>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</si>
  <si>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</si>
  <si>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</si>
  <si>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</si>
  <si>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</si>
  <si>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</si>
  <si>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</si>
  <si>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</si>
  <si>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</si>
  <si>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</si>
  <si>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</si>
  <si>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</si>
  <si>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</si>
  <si>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</si>
  <si>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</si>
  <si>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</si>
  <si>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</si>
  <si>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</si>
  <si>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</si>
  <si>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</si>
  <si>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</si>
  <si>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</si>
  <si>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</si>
  <si>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</si>
  <si>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</si>
  <si>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</si>
  <si>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</si>
  <si>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</si>
  <si>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</si>
  <si>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</si>
  <si>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</si>
  <si>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</si>
  <si>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</si>
  <si>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</si>
  <si>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</si>
  <si>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</si>
  <si>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</si>
  <si>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</si>
  <si>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</si>
  <si>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</si>
  <si>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</si>
  <si>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</si>
  <si>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</si>
  <si>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</si>
  <si>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</si>
  <si>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</si>
  <si>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</si>
  <si>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</si>
  <si>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</si>
  <si>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</si>
  <si>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</si>
  <si>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</si>
  <si>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</si>
  <si>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</si>
  <si>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</si>
  <si>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</si>
  <si>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</si>
  <si>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</si>
  <si>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</si>
  <si>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</si>
  <si>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</si>
  <si>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</si>
  <si>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</si>
  <si>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</si>
  <si>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</si>
  <si>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</si>
  <si>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</si>
  <si>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</si>
  <si>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</si>
  <si>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</si>
  <si>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</si>
  <si>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</si>
  <si>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</si>
  <si>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</si>
  <si>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</si>
  <si>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</si>
  <si>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</si>
  <si>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</si>
  <si>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</si>
  <si>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</si>
  <si>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</si>
  <si>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</si>
  <si>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</si>
  <si>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</si>
  <si>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</si>
  <si>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</si>
  <si>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</si>
  <si>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</si>
  <si>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</si>
  <si>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</si>
  <si>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</si>
  <si>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</si>
  <si>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</si>
  <si>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</si>
  <si>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</si>
  <si>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</si>
  <si>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</si>
  <si>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</si>
  <si>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</si>
  <si>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</si>
  <si>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</si>
  <si>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</si>
  <si>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</si>
  <si>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</si>
  <si>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</si>
  <si>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</si>
  <si>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</si>
  <si>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</si>
  <si>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</si>
  <si>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</si>
  <si>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</si>
  <si>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</si>
  <si>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</si>
  <si>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</si>
  <si>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</si>
  <si>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</si>
  <si>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</si>
  <si>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</si>
  <si>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</si>
  <si>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</si>
  <si>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</si>
  <si>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</si>
  <si>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</si>
  <si>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</si>
  <si>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</si>
  <si>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</si>
  <si>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</si>
  <si>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</si>
  <si>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</si>
  <si>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</si>
  <si>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</si>
  <si>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</si>
  <si>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</si>
  <si>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</si>
  <si>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</si>
  <si>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</si>
  <si>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</si>
  <si>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</si>
  <si>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</si>
  <si>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</si>
  <si>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</si>
  <si>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</si>
  <si>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</si>
  <si>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</si>
  <si>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</si>
  <si>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</si>
  <si>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</si>
  <si>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</si>
  <si>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</si>
  <si>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</si>
  <si>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</si>
  <si>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</si>
  <si>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</si>
  <si>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</si>
  <si>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</si>
  <si>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</si>
  <si>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</si>
  <si>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</si>
  <si>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</si>
  <si>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</si>
  <si>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</si>
  <si>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</si>
  <si>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</si>
  <si>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</si>
  <si>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</si>
  <si>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</si>
  <si>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</si>
  <si>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</si>
  <si>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</si>
  <si>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</si>
  <si>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</si>
  <si>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</si>
  <si>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</si>
  <si>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</si>
  <si>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</si>
  <si>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</si>
  <si>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</si>
  <si>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</si>
  <si>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</si>
  <si>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</si>
  <si>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</si>
  <si>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</si>
  <si>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</si>
  <si>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</si>
  <si>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</si>
  <si>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</si>
  <si>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</si>
  <si>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</si>
  <si>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</si>
  <si>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</si>
  <si>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</si>
  <si>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</si>
  <si>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</si>
  <si>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</si>
  <si>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</si>
  <si>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</si>
  <si>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</si>
  <si>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</si>
  <si>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</si>
  <si>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</si>
  <si>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</si>
  <si>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</si>
  <si>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</si>
  <si>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</si>
  <si>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</si>
  <si>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</si>
  <si>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</si>
  <si>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</si>
  <si>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</si>
  <si>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</si>
  <si>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</si>
  <si>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</si>
  <si>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</si>
  <si>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</si>
  <si>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</si>
  <si>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</si>
  <si>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</si>
  <si>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</si>
  <si>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</si>
  <si>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</si>
  <si>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</si>
  <si>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</si>
  <si>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</si>
  <si>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</si>
  <si>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</si>
  <si>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</si>
  <si>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</si>
  <si>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</si>
  <si>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</si>
  <si>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</si>
  <si>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</si>
  <si>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</si>
  <si>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</si>
  <si>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</si>
  <si>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</si>
  <si>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</si>
  <si>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</si>
  <si>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</si>
  <si>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</si>
  <si>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</si>
  <si>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</si>
  <si>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</si>
  <si>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</si>
  <si>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</si>
  <si>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</si>
  <si>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</si>
  <si>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</si>
  <si>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</si>
  <si>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</si>
  <si>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</si>
  <si>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</si>
  <si>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</si>
  <si>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</si>
  <si>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</si>
  <si>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</si>
  <si>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</si>
  <si>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</si>
  <si>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</si>
  <si>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</si>
  <si>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</si>
  <si>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</si>
  <si>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</si>
  <si>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</si>
  <si>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</si>
  <si>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</si>
  <si>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</si>
  <si>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</si>
  <si>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</si>
  <si>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</si>
  <si>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</si>
  <si>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</si>
  <si>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</si>
  <si>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</si>
  <si>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</si>
  <si>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</si>
  <si>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</si>
  <si>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</si>
  <si>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</si>
  <si>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</si>
  <si>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</si>
  <si>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</si>
  <si>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</si>
  <si>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</si>
  <si>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</si>
  <si>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</si>
  <si>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</si>
  <si>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</si>
  <si>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</si>
  <si>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</si>
  <si>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</si>
  <si>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</si>
  <si>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</si>
  <si>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</si>
  <si>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</si>
  <si>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</si>
  <si>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</si>
  <si>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</si>
  <si>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</si>
  <si>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</si>
  <si>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</si>
  <si>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</si>
  <si>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</si>
  <si>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</si>
  <si>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</si>
  <si>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</si>
  <si>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</si>
  <si>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</si>
  <si>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</si>
  <si>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</si>
  <si>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</si>
  <si>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</si>
  <si>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</si>
  <si>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</si>
  <si>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</si>
  <si>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</si>
  <si>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</si>
  <si>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</si>
  <si>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</si>
  <si>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</si>
  <si>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</si>
  <si>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</si>
  <si>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</si>
  <si>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</si>
  <si>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</si>
  <si>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</si>
  <si>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</si>
  <si>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</si>
  <si>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</si>
  <si>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</si>
  <si>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</si>
  <si>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</si>
  <si>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</si>
  <si>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</si>
  <si>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</si>
  <si>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</si>
  <si>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</si>
  <si>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</si>
  <si>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</si>
  <si>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</si>
  <si>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</si>
  <si>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</si>
  <si>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</si>
  <si>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</si>
  <si>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</si>
  <si>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</si>
  <si>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</si>
  <si>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</si>
  <si>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</si>
  <si>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</si>
  <si>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</si>
  <si>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</si>
  <si>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</si>
  <si>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</si>
  <si>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</si>
  <si>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</si>
  <si>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</si>
  <si>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</si>
  <si>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</si>
  <si>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</si>
  <si>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</si>
  <si>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</si>
  <si>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</si>
  <si>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</si>
  <si>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</si>
  <si>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</si>
  <si>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</si>
  <si>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</si>
  <si>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</si>
  <si>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</si>
  <si>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</si>
  <si>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</si>
  <si>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</si>
  <si>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</si>
  <si>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</si>
  <si>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</si>
  <si>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</si>
  <si>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</si>
  <si>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</si>
  <si>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</si>
  <si>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</si>
  <si>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</si>
  <si>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</si>
  <si>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</si>
  <si>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</si>
  <si>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</si>
  <si>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</si>
  <si>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</si>
  <si>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</si>
  <si>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</si>
  <si>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</si>
  <si>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</si>
  <si>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</si>
  <si>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</si>
  <si>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</si>
  <si>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</si>
  <si>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</si>
  <si>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</si>
  <si>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</si>
  <si>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</si>
  <si>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</si>
  <si>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</si>
  <si>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</si>
  <si>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</si>
  <si>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</si>
  <si>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</si>
  <si>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</si>
  <si>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</si>
  <si>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</si>
  <si>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</si>
  <si>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</si>
  <si>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</si>
  <si>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</si>
  <si>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</si>
  <si>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</si>
  <si>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</si>
  <si>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</si>
  <si>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</si>
  <si>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</si>
  <si>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</si>
  <si>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</si>
  <si>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</si>
  <si>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</si>
  <si>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</si>
  <si>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</si>
  <si>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</si>
  <si>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</si>
  <si>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</si>
  <si>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</si>
  <si>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</si>
  <si>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</si>
  <si>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</si>
  <si>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</si>
  <si>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</si>
  <si>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</si>
  <si>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</si>
  <si>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</si>
  <si>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</si>
  <si>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</si>
  <si>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</si>
  <si>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</si>
  <si>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</si>
  <si>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</si>
  <si>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</si>
  <si>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</si>
  <si>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</si>
  <si>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</si>
  <si>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</si>
  <si>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</si>
  <si>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</si>
  <si>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</si>
  <si>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</si>
  <si>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</si>
  <si>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</si>
  <si>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</si>
  <si>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</si>
  <si>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</si>
  <si>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</si>
  <si>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</si>
  <si>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</si>
  <si>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</si>
  <si>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</si>
  <si>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</si>
  <si>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</si>
  <si>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</si>
  <si>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</si>
  <si>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</si>
  <si>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</si>
  <si>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</si>
  <si>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</si>
  <si>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</si>
  <si>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</si>
  <si>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</si>
  <si>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</si>
  <si>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</si>
  <si>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</si>
  <si>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</si>
  <si>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</si>
  <si>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</si>
  <si>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</si>
  <si>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</si>
  <si>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</si>
  <si>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</si>
  <si>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</si>
  <si>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</si>
  <si>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</si>
  <si>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</si>
  <si>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</si>
  <si>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</si>
  <si>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</si>
  <si>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</si>
  <si>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</si>
  <si>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</si>
  <si>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</si>
  <si>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</si>
  <si>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</si>
  <si>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</si>
  <si>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</si>
  <si>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</si>
  <si>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</si>
  <si>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</si>
  <si>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</si>
  <si>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</si>
  <si>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</si>
  <si>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</si>
  <si>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</si>
  <si>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</si>
  <si>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</si>
  <si>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</si>
  <si>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</si>
  <si>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</si>
  <si>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</si>
  <si>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</si>
  <si>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</si>
  <si>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</si>
  <si>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</si>
  <si>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</si>
  <si>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</si>
  <si>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</si>
  <si>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</si>
  <si>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</si>
  <si>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</si>
  <si>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</si>
  <si>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</si>
  <si>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</si>
  <si>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</si>
  <si>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</si>
  <si>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</si>
  <si>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</si>
  <si>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</si>
  <si>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</si>
  <si>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</si>
  <si>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</si>
  <si>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</si>
  <si>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</si>
  <si>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</si>
  <si>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</si>
  <si>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</si>
  <si>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</si>
  <si>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</si>
  <si>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</si>
  <si>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</si>
  <si>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</si>
  <si>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</si>
  <si>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</si>
  <si>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</si>
  <si>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</si>
  <si>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</si>
  <si>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</si>
  <si>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</si>
  <si>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</si>
  <si>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</si>
  <si>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</si>
  <si>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</si>
  <si>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</si>
  <si>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</si>
  <si>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</si>
  <si>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</si>
  <si>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</si>
  <si>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</si>
  <si>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</si>
  <si>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</si>
  <si>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</si>
  <si>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</si>
  <si>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</si>
  <si>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</si>
  <si>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</si>
  <si>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</si>
  <si>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</si>
  <si>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</si>
  <si>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</si>
  <si>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</si>
  <si>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</si>
  <si>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</si>
  <si>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</si>
  <si>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</si>
  <si>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</si>
  <si>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</si>
  <si>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</si>
  <si>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</si>
  <si>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</si>
  <si>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</si>
  <si>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</si>
  <si>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</si>
  <si>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</si>
  <si>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</si>
  <si>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</si>
  <si>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</si>
  <si>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</si>
  <si>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</si>
  <si>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</si>
  <si>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</si>
  <si>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</si>
  <si>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</si>
  <si>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</si>
  <si>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</si>
  <si>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</si>
  <si>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</si>
  <si>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</si>
  <si>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</si>
  <si>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</si>
  <si>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</si>
  <si>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</si>
  <si>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</si>
  <si>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</si>
  <si>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</si>
  <si>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</si>
  <si>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</si>
  <si>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</si>
  <si>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</si>
  <si>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</si>
  <si>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</si>
  <si>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</si>
  <si>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</si>
  <si>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</si>
  <si>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</si>
  <si>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</si>
  <si>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</si>
  <si>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</si>
  <si>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</si>
  <si>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</si>
  <si>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</si>
  <si>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</si>
  <si>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</si>
  <si>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</si>
  <si>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</si>
  <si>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</si>
  <si>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</si>
  <si>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</si>
  <si>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</si>
  <si>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</si>
  <si>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</si>
  <si>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</si>
  <si>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</si>
  <si>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</si>
  <si>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</si>
  <si>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</si>
  <si>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</si>
  <si>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</si>
  <si>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</si>
  <si>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</si>
  <si>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</si>
  <si>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</si>
  <si>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</si>
  <si>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</si>
  <si>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</si>
  <si>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</si>
  <si>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</si>
  <si>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</si>
  <si>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</si>
  <si>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</si>
  <si>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</si>
  <si>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</si>
  <si>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</si>
  <si>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</si>
  <si>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</si>
  <si>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</si>
  <si>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</si>
  <si>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</si>
  <si>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</si>
  <si>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</si>
  <si>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</si>
  <si>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</si>
  <si>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</si>
  <si>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</si>
  <si>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</si>
  <si>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</si>
  <si>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</si>
  <si>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</si>
  <si>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</si>
  <si>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</si>
  <si>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</si>
  <si>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</si>
  <si>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</si>
  <si>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</si>
  <si>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</si>
  <si>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</si>
  <si>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</si>
  <si>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</si>
  <si>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</si>
  <si>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</si>
  <si>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</si>
  <si>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</si>
  <si>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</si>
  <si>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</si>
  <si>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</si>
  <si>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</si>
  <si>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</si>
  <si>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</si>
  <si>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</si>
  <si>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</si>
  <si>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</si>
  <si>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</si>
  <si>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</si>
  <si>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</si>
  <si>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</si>
  <si>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</si>
  <si>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</si>
  <si>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</si>
  <si>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</si>
  <si>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</si>
  <si>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</si>
  <si>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</si>
  <si>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</si>
  <si>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</si>
  <si>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</si>
  <si>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</si>
  <si>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</si>
  <si>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</si>
  <si>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</si>
  <si>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</si>
  <si>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</si>
  <si>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</si>
  <si>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</si>
  <si>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</si>
  <si>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</si>
  <si>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</si>
  <si>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</si>
  <si>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</si>
  <si>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</si>
  <si>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</si>
  <si>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</si>
  <si>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</si>
  <si>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</si>
  <si>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</si>
  <si>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</si>
  <si>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</si>
  <si>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</si>
  <si>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</si>
  <si>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</si>
  <si>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</si>
  <si>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</si>
  <si>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</si>
  <si>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</si>
  <si>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</si>
  <si>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</si>
  <si>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</si>
  <si>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</si>
  <si>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</si>
  <si>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</si>
  <si>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</si>
  <si>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</si>
  <si>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</si>
  <si>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</si>
  <si>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</si>
  <si>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</si>
  <si>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</si>
  <si>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</si>
  <si>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</si>
  <si>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</si>
  <si>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</si>
  <si>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</si>
  <si>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</si>
  <si>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</si>
  <si>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</si>
  <si>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</si>
  <si>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</si>
  <si>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</si>
  <si>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</si>
  <si>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</si>
  <si>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</si>
  <si>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</si>
  <si>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</si>
  <si>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</si>
  <si>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</si>
  <si>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</si>
  <si>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</si>
  <si>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</si>
  <si>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</si>
  <si>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</si>
  <si>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</si>
  <si>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</si>
  <si>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</si>
  <si>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</si>
  <si>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</si>
  <si>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</si>
  <si>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</si>
  <si>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</si>
  <si>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</si>
  <si>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</si>
  <si>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</si>
  <si>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</si>
  <si>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</si>
  <si>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</si>
  <si>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</si>
  <si>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</si>
  <si>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</si>
  <si>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</si>
  <si>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</si>
  <si>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</si>
  <si>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</si>
  <si>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</si>
  <si>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</si>
  <si>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</si>
  <si>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</si>
  <si>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</si>
  <si>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</si>
  <si>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</si>
  <si>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</si>
  <si>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</si>
  <si>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</si>
  <si>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</si>
  <si>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</si>
  <si>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</si>
  <si>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</si>
  <si>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</si>
  <si>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</si>
  <si>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</si>
  <si>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</si>
  <si>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</si>
  <si>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</si>
  <si>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</si>
  <si>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</si>
  <si>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</si>
  <si>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</si>
  <si>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</si>
  <si>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</si>
  <si>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</si>
  <si>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</si>
  <si>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</si>
  <si>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</si>
  <si>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</si>
  <si>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</si>
  <si>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</si>
  <si>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</si>
  <si>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</si>
  <si>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</si>
  <si>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</si>
  <si>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</si>
  <si>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</si>
  <si>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</si>
  <si>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</si>
  <si>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</si>
  <si>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</si>
  <si>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</si>
  <si>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</si>
  <si>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</si>
  <si>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</si>
  <si>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</si>
  <si>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</si>
  <si>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</si>
  <si>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</si>
  <si>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</si>
  <si>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</si>
  <si>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</si>
  <si>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</si>
  <si>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</si>
  <si>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</si>
  <si>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</si>
  <si>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</si>
  <si>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</si>
  <si>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</si>
  <si>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</si>
  <si>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</si>
  <si>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</si>
  <si>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</si>
  <si>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</si>
  <si>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</si>
  <si>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</si>
  <si>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</si>
  <si>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</si>
  <si>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</si>
  <si>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</si>
  <si>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</si>
  <si>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</si>
  <si>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</si>
  <si>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</si>
  <si>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</si>
  <si>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</si>
  <si>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</si>
  <si>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</si>
  <si>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</si>
  <si>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</si>
  <si>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</si>
  <si>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</si>
  <si>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</si>
  <si>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</si>
  <si>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</si>
  <si>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</si>
  <si>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</si>
  <si>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</si>
  <si>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</si>
  <si>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</si>
  <si>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</si>
  <si>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</si>
  <si>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</si>
  <si>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</si>
  <si>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</si>
  <si>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</si>
  <si>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</si>
  <si>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</si>
  <si>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</si>
  <si>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</si>
  <si>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</si>
  <si>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</si>
  <si>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</si>
  <si>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</si>
  <si>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</si>
  <si>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</si>
  <si>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</si>
  <si>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</si>
  <si>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</si>
  <si>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</si>
  <si>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</si>
  <si>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</si>
  <si>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</si>
  <si>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</si>
  <si>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</si>
  <si>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</si>
  <si>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</si>
  <si>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</si>
  <si>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</si>
  <si>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</si>
  <si>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</si>
  <si>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</si>
  <si>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</si>
  <si>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</si>
  <si>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</si>
  <si>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</si>
  <si>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</si>
  <si>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</si>
  <si>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</si>
  <si>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</si>
  <si>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</si>
  <si>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</si>
  <si>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</si>
  <si>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</si>
  <si>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</si>
  <si>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</si>
  <si>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</si>
  <si>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</si>
  <si>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</si>
  <si>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</si>
  <si>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</si>
  <si>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</si>
  <si>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</si>
  <si>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</si>
  <si>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</si>
  <si>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</si>
  <si>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</si>
  <si>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</si>
  <si>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</si>
  <si>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</si>
  <si>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</si>
  <si>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</si>
  <si>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</si>
  <si>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</si>
  <si>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</si>
  <si>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</si>
  <si>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</si>
  <si>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</si>
  <si>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</si>
  <si>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</si>
  <si>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</si>
  <si>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</si>
  <si>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</si>
  <si>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</si>
  <si>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</si>
  <si>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</si>
  <si>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</si>
  <si>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</si>
  <si>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</si>
  <si>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</si>
  <si>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</si>
  <si>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</si>
  <si>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</si>
  <si>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</si>
  <si>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</si>
  <si>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</si>
  <si>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</si>
  <si>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</si>
  <si>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</si>
  <si>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</si>
  <si>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</si>
  <si>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</si>
  <si>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</si>
  <si>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</si>
  <si>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</si>
  <si>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</si>
  <si>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</si>
  <si>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</si>
  <si>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</si>
  <si>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</si>
  <si>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</si>
  <si>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</si>
  <si>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</si>
  <si>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</si>
  <si>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</si>
  <si>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</si>
  <si>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</si>
  <si>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</si>
  <si>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</si>
  <si>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</si>
  <si>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</si>
  <si>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</si>
  <si>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</si>
  <si>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</si>
  <si>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</si>
  <si>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</si>
  <si>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</si>
  <si>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</si>
  <si>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</si>
  <si>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</si>
  <si>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</si>
  <si>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</si>
  <si>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</si>
  <si>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</si>
  <si>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</si>
  <si>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</si>
  <si>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</si>
  <si>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</si>
  <si>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</si>
  <si>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</si>
  <si>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</si>
  <si>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</si>
  <si>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</si>
  <si>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</si>
  <si>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</si>
  <si>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</si>
  <si>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</si>
  <si>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</si>
  <si>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</si>
  <si>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</si>
  <si>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</si>
  <si>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</si>
  <si>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</si>
  <si>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</si>
  <si>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</si>
  <si>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</si>
  <si>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</si>
  <si>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</si>
  <si>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</si>
  <si>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</si>
  <si>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</si>
  <si>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</si>
  <si>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</si>
  <si>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</si>
  <si>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</si>
  <si>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</si>
  <si>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</si>
  <si>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</si>
  <si>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</si>
  <si>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</si>
  <si>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</si>
  <si>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</si>
  <si>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</si>
  <si>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</si>
  <si>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</si>
  <si>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</si>
  <si>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</si>
  <si>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</si>
  <si>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</si>
  <si>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</si>
  <si>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</si>
  <si>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</si>
  <si>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</si>
  <si>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</si>
  <si>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</si>
  <si>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</si>
  <si>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</si>
  <si>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</si>
  <si>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</si>
  <si>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</si>
  <si>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</si>
  <si>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</si>
  <si>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</si>
  <si>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</si>
  <si>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</si>
  <si>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</si>
  <si>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</si>
  <si>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</si>
  <si>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</si>
  <si>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</si>
  <si>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</si>
  <si>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</si>
  <si>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</si>
  <si>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</si>
  <si>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</si>
  <si>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</si>
  <si>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</si>
  <si>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</si>
  <si>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</si>
  <si>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</si>
  <si>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</si>
  <si>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</si>
  <si>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</si>
  <si>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</si>
  <si>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</si>
  <si>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</si>
  <si>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</si>
  <si>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</si>
  <si>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</si>
  <si>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</si>
  <si>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</si>
  <si>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</si>
  <si>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</si>
  <si>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</si>
  <si>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</si>
  <si>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</si>
  <si>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</si>
  <si>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</si>
  <si>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</si>
  <si>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</si>
  <si>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</si>
  <si>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</si>
  <si>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</si>
  <si>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</si>
  <si>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</si>
  <si>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</si>
  <si>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</si>
  <si>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</si>
  <si>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</si>
  <si>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</si>
  <si>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</si>
  <si>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</si>
  <si>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</si>
  <si>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</si>
  <si>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</si>
  <si>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</si>
  <si>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</si>
  <si>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</si>
  <si>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</si>
  <si>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</si>
  <si>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</si>
  <si>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</si>
  <si>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</si>
  <si>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</si>
  <si>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</si>
  <si>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</si>
  <si>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</si>
  <si>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</si>
  <si>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</si>
  <si>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</si>
  <si>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</si>
  <si>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</si>
  <si>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</si>
  <si>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</si>
  <si>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</si>
  <si>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</si>
  <si>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</si>
  <si>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</si>
  <si>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</si>
  <si>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</si>
  <si>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</si>
  <si>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</si>
  <si>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</si>
  <si>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</si>
  <si>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</si>
  <si>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</si>
  <si>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</si>
  <si>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</si>
  <si>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</si>
  <si>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</si>
  <si>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</si>
  <si>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</si>
  <si>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</si>
  <si>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</si>
  <si>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</si>
  <si>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</si>
  <si>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</si>
  <si>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</si>
  <si>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</si>
  <si>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</si>
  <si>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</si>
  <si>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</si>
  <si>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</si>
  <si>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</si>
  <si>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</si>
  <si>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</si>
  <si>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</si>
  <si>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</si>
  <si>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</si>
  <si>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</si>
  <si>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</si>
  <si>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</si>
  <si>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</si>
  <si>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</si>
  <si>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</si>
  <si>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</si>
  <si>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</si>
  <si>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</si>
  <si>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</si>
  <si>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</si>
  <si>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</si>
  <si>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</si>
  <si>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</si>
  <si>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</si>
  <si>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</si>
  <si>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</si>
  <si>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</si>
  <si>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</si>
  <si>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</si>
  <si>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</si>
  <si>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</si>
  <si>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</si>
  <si>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</si>
  <si>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</si>
  <si>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</si>
  <si>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</si>
  <si>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</si>
  <si>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</si>
  <si>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</si>
  <si>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</si>
  <si>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</si>
  <si>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</si>
  <si>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</si>
  <si>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</si>
  <si>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</si>
  <si>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</si>
  <si>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</si>
  <si>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</si>
  <si>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</si>
  <si>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</si>
  <si>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</si>
  <si>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</si>
  <si>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</si>
  <si>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</si>
  <si>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</si>
  <si>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</si>
  <si>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</si>
  <si>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</si>
  <si>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</si>
  <si>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</si>
  <si>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</si>
  <si>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</si>
  <si>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</si>
  <si>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</si>
  <si>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</si>
  <si>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</si>
  <si>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</si>
  <si>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</si>
  <si>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</si>
  <si>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</si>
  <si>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</si>
  <si>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</si>
  <si>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</si>
  <si>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</si>
  <si>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</si>
  <si>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</si>
  <si>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</si>
  <si>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</si>
  <si>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</si>
  <si>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</si>
  <si>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</si>
  <si>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</si>
  <si>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</si>
  <si>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</si>
  <si>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</si>
  <si>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</si>
  <si>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</si>
  <si>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</si>
  <si>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</si>
  <si>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</si>
  <si>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</si>
  <si>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</si>
  <si>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</si>
  <si>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</si>
  <si>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</si>
  <si>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</si>
  <si>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</si>
  <si>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</si>
  <si>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</si>
  <si>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</si>
  <si>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</si>
  <si>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</si>
  <si>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</si>
  <si>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</si>
  <si>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</si>
  <si>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</si>
  <si>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</si>
  <si>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</si>
  <si>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</si>
  <si>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</si>
  <si>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</si>
  <si>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</si>
  <si>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</si>
  <si>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</si>
  <si>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</si>
  <si>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</si>
  <si>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</si>
  <si>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</si>
  <si>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</si>
  <si>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</si>
  <si>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</si>
  <si>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</si>
  <si>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</si>
  <si>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</si>
  <si>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</si>
  <si>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</si>
  <si>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</si>
  <si>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</si>
  <si>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</si>
  <si>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</si>
  <si>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</si>
  <si>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</si>
  <si>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</si>
  <si>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</si>
  <si>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</si>
  <si>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</si>
  <si>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</si>
  <si>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</si>
  <si>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</si>
  <si>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</si>
  <si>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</si>
  <si>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</si>
  <si>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</si>
  <si>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</si>
  <si>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</si>
  <si>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</si>
  <si>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</si>
  <si>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</si>
  <si>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</si>
  <si>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</si>
  <si>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</si>
  <si>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</si>
  <si>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</si>
  <si>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</si>
  <si>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</si>
  <si>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</si>
  <si>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</si>
  <si>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</si>
  <si>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</si>
  <si>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</si>
  <si>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</si>
  <si>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</si>
  <si>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</si>
  <si>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</si>
  <si>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</si>
  <si>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</si>
  <si>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</si>
  <si>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</si>
  <si>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</si>
  <si>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</si>
  <si>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</si>
  <si>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</si>
  <si>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</si>
  <si>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</si>
  <si>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</si>
  <si>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</si>
  <si>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</si>
  <si>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</si>
  <si>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</si>
  <si>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</si>
  <si>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</si>
  <si>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</si>
  <si>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</si>
  <si>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</si>
  <si>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</si>
  <si>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</si>
  <si>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</si>
  <si>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</si>
  <si>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</si>
  <si>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</si>
  <si>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</si>
  <si>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</si>
  <si>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</si>
  <si>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</si>
  <si>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</si>
  <si>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</si>
  <si>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</si>
  <si>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</si>
  <si>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</si>
  <si>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</si>
  <si>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</si>
  <si>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</si>
  <si>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</si>
  <si>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</si>
  <si>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</si>
  <si>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</si>
  <si>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</si>
  <si>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</si>
  <si>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</si>
  <si>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</si>
  <si>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</si>
  <si>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</si>
  <si>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</si>
  <si>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</si>
  <si>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</si>
  <si>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</si>
  <si>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</si>
  <si>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</si>
  <si>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</si>
  <si>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</si>
  <si>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</si>
  <si>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</si>
  <si>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</si>
  <si>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</si>
  <si>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</si>
  <si>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</si>
  <si>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</si>
  <si>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</si>
  <si>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</si>
  <si>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</si>
  <si>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</si>
  <si>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</si>
  <si>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</si>
  <si>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</si>
  <si>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</si>
  <si>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</si>
  <si>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</si>
  <si>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</si>
  <si>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</si>
  <si>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</si>
  <si>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</si>
  <si>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</si>
  <si>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</si>
  <si>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</si>
  <si>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</si>
  <si>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</si>
  <si>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</si>
  <si>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</si>
  <si>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</si>
  <si>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</si>
  <si>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</si>
  <si>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</si>
  <si>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</si>
  <si>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</si>
  <si>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</si>
  <si>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</si>
  <si>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</si>
  <si>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</si>
  <si>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</si>
  <si>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</si>
  <si>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</si>
  <si>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</si>
  <si>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</si>
  <si>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</si>
  <si>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</si>
  <si>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</si>
  <si>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</si>
  <si>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</si>
  <si>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</si>
  <si>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</si>
  <si>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</si>
  <si>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</si>
  <si>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</si>
  <si>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</si>
  <si>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</si>
  <si>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</si>
  <si>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</si>
  <si>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</si>
  <si>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</si>
  <si>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</si>
  <si>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</si>
  <si>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</si>
  <si>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</si>
  <si>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</si>
  <si>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</si>
  <si>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</si>
  <si>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</si>
  <si>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</si>
  <si>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</si>
  <si>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</si>
  <si>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</si>
  <si>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</si>
  <si>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</si>
  <si>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</si>
  <si>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</si>
  <si>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</si>
  <si>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</si>
  <si>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</si>
  <si>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</si>
  <si>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</si>
  <si>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</si>
  <si>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</si>
  <si>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</si>
  <si>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</si>
  <si>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</si>
  <si>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</si>
  <si>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</si>
  <si>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</si>
  <si>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</si>
  <si>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</si>
  <si>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</si>
  <si>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</si>
  <si>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</si>
  <si>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</si>
  <si>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</si>
  <si>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</si>
  <si>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</si>
  <si>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</si>
  <si>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</si>
  <si>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</si>
  <si>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</si>
  <si>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</si>
  <si>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</si>
  <si>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</si>
  <si>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</si>
  <si>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</si>
  <si>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</si>
  <si>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</si>
  <si>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</si>
  <si>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</si>
  <si>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</si>
  <si>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</si>
  <si>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</si>
  <si>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</si>
  <si>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</si>
  <si>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</si>
  <si>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</si>
  <si>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</si>
  <si>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</si>
  <si>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</si>
  <si>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</si>
  <si>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</si>
  <si>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</si>
  <si>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</si>
  <si>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</si>
  <si>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</si>
  <si>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</si>
  <si>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</si>
  <si>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</si>
  <si>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</si>
  <si>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</si>
  <si>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</si>
  <si>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</si>
  <si>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</si>
  <si>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</si>
  <si>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</si>
  <si>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</si>
  <si>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</si>
  <si>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</si>
  <si>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</si>
  <si>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</si>
  <si>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</si>
  <si>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</si>
  <si>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</si>
  <si>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</si>
  <si>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</si>
  <si>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</si>
  <si>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</si>
  <si>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</si>
  <si>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</si>
  <si>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</si>
  <si>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</si>
  <si>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</si>
  <si>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</si>
  <si>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</si>
  <si>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</si>
  <si>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</si>
  <si>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</si>
  <si>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</si>
  <si>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</si>
  <si>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</si>
  <si>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</si>
  <si>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</si>
  <si>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</si>
  <si>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</si>
  <si>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</si>
  <si>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</si>
  <si>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</si>
  <si>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</si>
  <si>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</si>
  <si>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</si>
  <si>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</si>
  <si>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</si>
  <si>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</si>
  <si>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</si>
  <si>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</si>
  <si>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</si>
  <si>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</si>
  <si>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</si>
  <si>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</si>
  <si>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</si>
  <si>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</si>
  <si>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</si>
  <si>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</si>
  <si>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</si>
  <si>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</si>
  <si>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</si>
  <si>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</si>
  <si>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</si>
  <si>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</si>
  <si>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</si>
  <si>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</si>
  <si>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</si>
  <si>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</si>
  <si>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</si>
  <si>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</si>
  <si>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</si>
  <si>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</si>
  <si>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</si>
  <si>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</si>
  <si>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</si>
  <si>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</si>
  <si>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</si>
  <si>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</si>
  <si>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</si>
  <si>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</si>
  <si>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</si>
  <si>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</si>
  <si>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</si>
  <si>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</si>
  <si>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</si>
  <si>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</si>
  <si>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</si>
  <si>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</si>
  <si>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</si>
  <si>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</si>
  <si>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</si>
  <si>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</si>
  <si>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</si>
  <si>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</si>
  <si>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</si>
  <si>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</si>
  <si>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</si>
  <si>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</si>
  <si>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</si>
  <si>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</si>
  <si>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</si>
  <si>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</si>
  <si>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</si>
  <si>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</si>
  <si>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</si>
  <si>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</si>
  <si>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</si>
  <si>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</si>
  <si>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</si>
  <si>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</si>
  <si>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</si>
  <si>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</si>
  <si>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</si>
  <si>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</si>
  <si>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</si>
  <si>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</si>
  <si>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</si>
  <si>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</si>
  <si>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</si>
  <si>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</si>
  <si>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</si>
  <si>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</si>
  <si>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</si>
  <si>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</si>
  <si>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</si>
  <si>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</si>
  <si>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</si>
  <si>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</si>
  <si>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</si>
  <si>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</si>
  <si>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</si>
  <si>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</si>
  <si>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</si>
  <si>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</si>
  <si>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</si>
  <si>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</si>
  <si>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</si>
  <si>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</si>
  <si>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</si>
  <si>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</si>
  <si>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</si>
  <si>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</si>
  <si>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</si>
  <si>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</si>
  <si>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</si>
  <si>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</si>
  <si>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</si>
  <si>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</si>
  <si>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</si>
  <si>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</si>
  <si>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</si>
  <si>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</si>
  <si>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</si>
  <si>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</si>
  <si>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</si>
  <si>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</si>
  <si>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</si>
  <si>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</si>
  <si>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</si>
  <si>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</si>
  <si>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</si>
  <si>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</si>
  <si>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</si>
  <si>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</si>
  <si>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</si>
  <si>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</si>
  <si>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</si>
  <si>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</si>
  <si>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</si>
  <si>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</si>
  <si>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</si>
  <si>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</si>
  <si>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</si>
  <si>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</si>
  <si>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</si>
  <si>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</si>
  <si>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</si>
  <si>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</si>
  <si>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</si>
  <si>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</si>
  <si>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</si>
  <si>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</si>
  <si>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</si>
  <si>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</si>
  <si>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</si>
  <si>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</si>
  <si>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</si>
  <si>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</si>
  <si>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</si>
  <si>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</si>
  <si>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</si>
  <si>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</si>
  <si>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</si>
  <si>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</si>
  <si>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</si>
  <si>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</si>
  <si>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</si>
  <si>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</si>
  <si>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</si>
  <si>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</si>
  <si>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</si>
  <si>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</si>
  <si>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</si>
  <si>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</si>
  <si>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</si>
  <si>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</si>
  <si>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</si>
  <si>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</si>
  <si>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</si>
  <si>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</si>
  <si>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</si>
  <si>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</si>
  <si>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</si>
  <si>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</si>
  <si>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</si>
  <si>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</si>
  <si>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</si>
  <si>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</si>
  <si>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</si>
  <si>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</si>
  <si>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</si>
  <si>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</si>
  <si>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</si>
  <si>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</si>
  <si>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</si>
  <si>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</si>
  <si>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</si>
  <si>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</si>
  <si>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</si>
  <si>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</si>
  <si>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</si>
  <si>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</si>
  <si>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</si>
  <si>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</si>
  <si>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</si>
  <si>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</si>
  <si>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</si>
  <si>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</si>
  <si>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</si>
  <si>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</si>
  <si>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</si>
  <si>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</si>
  <si>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</si>
  <si>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</si>
  <si>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</si>
  <si>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</si>
  <si>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</si>
  <si>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</si>
  <si>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</si>
  <si>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</si>
  <si>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</si>
  <si>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</si>
  <si>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</si>
  <si>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</si>
  <si>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</si>
  <si>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</si>
  <si>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</si>
  <si>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</si>
  <si>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</si>
  <si>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</si>
  <si>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</si>
  <si>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</si>
  <si>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</si>
  <si>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</si>
  <si>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</si>
  <si>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</si>
  <si>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</si>
  <si>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</si>
  <si>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</si>
  <si>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</si>
  <si>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</si>
  <si>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</si>
  <si>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</si>
  <si>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</si>
  <si>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</si>
  <si>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</si>
  <si>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</si>
  <si>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</si>
  <si>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</si>
  <si>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</si>
  <si>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</si>
  <si>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</si>
  <si>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</si>
  <si>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</si>
  <si>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</si>
  <si>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</si>
  <si>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</si>
  <si>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</si>
  <si>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</si>
  <si>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</si>
  <si>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</si>
  <si>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</si>
  <si>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</si>
  <si>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</si>
  <si>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</si>
  <si>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</si>
  <si>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</si>
  <si>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</si>
  <si>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</si>
  <si>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</si>
  <si>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</si>
  <si>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</si>
  <si>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</si>
  <si>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</si>
  <si>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</si>
  <si>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</si>
  <si>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</si>
  <si>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</si>
  <si>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</si>
  <si>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</si>
  <si>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</si>
  <si>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</si>
  <si>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</si>
  <si>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</si>
  <si>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</si>
  <si>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</si>
  <si>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</si>
  <si>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</si>
  <si>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</si>
  <si>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</si>
  <si>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</si>
  <si>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</si>
  <si>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</si>
  <si>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</si>
  <si>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</si>
  <si>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</si>
  <si>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</si>
  <si>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</si>
  <si>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</si>
  <si>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</si>
  <si>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</si>
  <si>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</si>
  <si>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</si>
  <si>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</si>
  <si>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</si>
  <si>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</si>
  <si>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</si>
  <si>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</si>
  <si>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</si>
  <si>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</si>
  <si>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</si>
  <si>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</si>
  <si>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</si>
  <si>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</si>
  <si>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</si>
  <si>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</si>
  <si>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</si>
  <si>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</si>
  <si>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</si>
  <si>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</si>
  <si>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</si>
  <si>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</si>
  <si>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</si>
  <si>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</si>
  <si>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</si>
  <si>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</si>
  <si>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</si>
  <si>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</si>
  <si>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</si>
  <si>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</si>
  <si>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</si>
  <si>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</si>
  <si>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</si>
  <si>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</si>
  <si>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</si>
  <si>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</si>
  <si>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</si>
  <si>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</si>
  <si>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</si>
  <si>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</si>
  <si>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</si>
  <si>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</si>
  <si>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</si>
  <si>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</si>
  <si>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</si>
  <si>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</si>
  <si>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</si>
  <si>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</si>
  <si>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</si>
  <si>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</si>
  <si>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</si>
  <si>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</si>
  <si>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</si>
  <si>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</si>
  <si>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</si>
  <si>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</si>
  <si>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</si>
  <si>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</si>
  <si>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</si>
  <si>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</si>
  <si>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</si>
  <si>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</si>
  <si>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</si>
  <si>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</si>
  <si>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</si>
  <si>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</si>
  <si>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</si>
  <si>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</si>
  <si>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</si>
  <si>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</si>
  <si>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</si>
  <si>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</si>
  <si>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</si>
  <si>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</si>
  <si>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</si>
  <si>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</si>
  <si>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</si>
  <si>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</si>
  <si>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</si>
  <si>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</si>
  <si>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</si>
  <si>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</si>
  <si>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</si>
  <si>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</si>
  <si>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</si>
  <si>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</si>
  <si>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</si>
  <si>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</si>
  <si>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</si>
  <si>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</si>
  <si>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</si>
  <si>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</si>
  <si>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</si>
  <si>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</si>
  <si>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</si>
  <si>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</si>
  <si>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</si>
  <si>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</si>
  <si>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</si>
  <si>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</si>
  <si>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</si>
  <si>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</si>
  <si>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</si>
  <si>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</si>
  <si>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</si>
  <si>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</si>
  <si>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</si>
  <si>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</si>
  <si>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</si>
  <si>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</si>
  <si>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</si>
  <si>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</si>
  <si>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</si>
  <si>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</si>
  <si>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</si>
  <si>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</si>
  <si>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</si>
  <si>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</si>
  <si>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</si>
  <si>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</si>
  <si>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</si>
  <si>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</si>
  <si>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</si>
  <si>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</si>
  <si>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</si>
  <si>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</si>
  <si>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</si>
  <si>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</si>
  <si>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</si>
  <si>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</si>
  <si>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</si>
  <si>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</si>
  <si>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</si>
  <si>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</si>
  <si>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</si>
  <si>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</si>
  <si>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</si>
  <si>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</si>
  <si>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</si>
  <si>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</si>
  <si>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</si>
  <si>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</si>
  <si>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</si>
  <si>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</si>
  <si>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</si>
  <si>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</si>
  <si>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</si>
  <si>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</si>
  <si>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</si>
  <si>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</si>
  <si>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</si>
  <si>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</si>
  <si>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</si>
  <si>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</si>
  <si>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</si>
  <si>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</si>
  <si>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</si>
  <si>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</si>
  <si>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</si>
  <si>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</si>
  <si>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</si>
  <si>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</si>
  <si>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</si>
  <si>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</si>
  <si>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</si>
  <si>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</si>
  <si>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</si>
  <si>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</si>
  <si>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</si>
  <si>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</si>
  <si>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</si>
  <si>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</si>
  <si>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</si>
  <si>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</si>
  <si>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</si>
  <si>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</si>
  <si>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</si>
  <si>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</si>
  <si>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</si>
  <si>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</si>
  <si>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</si>
  <si>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</si>
  <si>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</si>
  <si>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</si>
  <si>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</si>
  <si>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</si>
  <si>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</si>
  <si>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</si>
  <si>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</si>
  <si>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</si>
  <si>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</si>
  <si>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</si>
  <si>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</si>
  <si>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</si>
  <si>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</si>
  <si>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</si>
  <si>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</si>
  <si>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</si>
  <si>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</si>
  <si>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</si>
  <si>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</si>
  <si>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</si>
  <si>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</si>
  <si>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</si>
  <si>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</si>
  <si>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</si>
  <si>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</si>
  <si>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</si>
  <si>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</si>
  <si>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</si>
  <si>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</si>
  <si>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</si>
  <si>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</si>
  <si>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</si>
  <si>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</si>
  <si>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</si>
  <si>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</si>
  <si>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</si>
  <si>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</si>
  <si>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</si>
  <si>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</si>
  <si>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</si>
  <si>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</si>
  <si>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</si>
  <si>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</si>
  <si>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</si>
  <si>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</si>
  <si>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</si>
  <si>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</si>
  <si>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</si>
  <si>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</si>
  <si>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</si>
  <si>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</si>
  <si>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</si>
  <si>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</si>
  <si>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</si>
  <si>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</si>
  <si>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</si>
  <si>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</si>
  <si>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</si>
  <si>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</si>
  <si>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</si>
  <si>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</si>
  <si>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</si>
  <si>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</si>
  <si>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</si>
  <si>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</si>
  <si>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</si>
  <si>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</si>
  <si>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</si>
  <si>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</si>
  <si>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</si>
  <si>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</si>
  <si>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</si>
  <si>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</si>
  <si>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</si>
  <si>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</si>
  <si>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</si>
  <si>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</si>
  <si>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</si>
  <si>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</si>
  <si>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</si>
  <si>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</si>
  <si>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</si>
  <si>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</si>
  <si>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</si>
  <si>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</si>
  <si>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</si>
  <si>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</si>
  <si>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</si>
  <si>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</si>
  <si>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</si>
  <si>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</si>
  <si>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</si>
  <si>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</si>
  <si>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</si>
  <si>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</si>
  <si>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</si>
  <si>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</si>
  <si>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</si>
  <si>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</si>
  <si>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</si>
  <si>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</si>
  <si>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</si>
  <si>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</si>
  <si>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</si>
  <si>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</si>
  <si>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</si>
  <si>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</si>
  <si>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</si>
  <si>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</si>
  <si>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</si>
  <si>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</si>
  <si>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</si>
  <si>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</si>
  <si>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</si>
  <si>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</si>
  <si>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</si>
  <si>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</si>
  <si>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</si>
  <si>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</si>
  <si>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</si>
  <si>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</si>
  <si>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</si>
  <si>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</si>
  <si>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</si>
  <si>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</si>
  <si>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</si>
  <si>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</si>
  <si>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</si>
  <si>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</si>
  <si>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</si>
  <si>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</si>
  <si>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</si>
  <si>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</si>
  <si>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</si>
  <si>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</si>
  <si>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</si>
  <si>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</si>
  <si>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</si>
  <si>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</si>
  <si>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</si>
  <si>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</si>
  <si>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</si>
  <si>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</si>
  <si>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</si>
  <si>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</si>
  <si>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</si>
  <si>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</si>
  <si>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</si>
  <si>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</si>
  <si>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</si>
  <si>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</si>
  <si>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</si>
  <si>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</si>
  <si>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</si>
  <si>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</si>
  <si>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</si>
  <si>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</si>
  <si>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</si>
  <si>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</si>
  <si>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</si>
  <si>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</si>
  <si>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</si>
  <si>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</si>
  <si>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</si>
  <si>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</si>
  <si>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</si>
  <si>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</si>
  <si>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</si>
  <si>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</si>
  <si>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</si>
  <si>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</si>
  <si>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</si>
  <si>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</si>
  <si>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</si>
  <si>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</si>
  <si>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</si>
  <si>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</si>
  <si>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</si>
  <si>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</si>
  <si>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</si>
  <si>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</si>
  <si>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</si>
  <si>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</si>
  <si>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</si>
  <si>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</si>
  <si>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</si>
  <si>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</si>
  <si>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</si>
  <si>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</si>
  <si>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</si>
  <si>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</si>
  <si>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</si>
  <si>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</si>
  <si>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</si>
  <si>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</si>
  <si>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</si>
  <si>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</si>
  <si>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</si>
  <si>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</si>
  <si>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</si>
  <si>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</si>
  <si>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</si>
  <si>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</si>
  <si>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</si>
  <si>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</si>
  <si>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</si>
  <si>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</si>
  <si>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</si>
  <si>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</si>
  <si>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</si>
  <si>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</si>
  <si>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</si>
  <si>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</si>
  <si>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</si>
  <si>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</si>
  <si>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</si>
  <si>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</si>
  <si>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</si>
  <si>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</si>
  <si>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</si>
  <si>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</si>
  <si>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</si>
  <si>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</si>
  <si>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</si>
  <si>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</si>
  <si>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</si>
  <si>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</si>
  <si>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</si>
  <si>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</si>
  <si>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</si>
  <si>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</si>
  <si>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</si>
  <si>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</si>
  <si>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</si>
  <si>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</si>
  <si>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</si>
  <si>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</si>
  <si>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</si>
  <si>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</si>
  <si>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</si>
  <si>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</si>
  <si>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</si>
  <si>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</si>
  <si>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</si>
  <si>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</si>
  <si>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</si>
  <si>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</si>
  <si>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</si>
  <si>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</si>
  <si>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</si>
  <si>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</si>
  <si>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</si>
  <si>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</si>
  <si>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</si>
  <si>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</si>
  <si>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</si>
  <si>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</si>
  <si>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</si>
  <si>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</si>
  <si>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</si>
  <si>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</si>
  <si>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</si>
  <si>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</si>
  <si>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</si>
  <si>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</si>
  <si>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</si>
  <si>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</si>
  <si>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</si>
  <si>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</si>
  <si>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</si>
  <si>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</si>
  <si>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</si>
  <si>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</si>
  <si>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</si>
  <si>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</si>
  <si>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</si>
  <si>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</si>
  <si>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</si>
  <si>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</si>
  <si>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</si>
  <si>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</si>
  <si>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</si>
  <si>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</si>
  <si>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</si>
  <si>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</si>
  <si>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</si>
  <si>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</si>
  <si>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</si>
  <si>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</si>
  <si>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</si>
  <si>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</si>
  <si>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</si>
  <si>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</si>
  <si>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</si>
  <si>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</si>
  <si>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</si>
  <si>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</si>
  <si>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</si>
  <si>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</si>
  <si>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</si>
  <si>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</si>
  <si>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</si>
  <si>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</si>
  <si>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</si>
  <si>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</si>
  <si>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</si>
  <si>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</si>
  <si>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</si>
  <si>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</si>
  <si>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</si>
  <si>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</si>
  <si>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</si>
  <si>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</si>
  <si>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</si>
  <si>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</si>
  <si>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</si>
  <si>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</si>
  <si>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</si>
  <si>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</si>
  <si>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</si>
  <si>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</si>
  <si>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</si>
  <si>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</si>
  <si>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</si>
  <si>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</si>
  <si>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</si>
  <si>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</si>
  <si>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</si>
  <si>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</si>
  <si>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</si>
  <si>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</si>
  <si>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</si>
  <si>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</si>
  <si>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</si>
  <si>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</si>
  <si>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</si>
  <si>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</si>
  <si>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</si>
  <si>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</si>
  <si>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</si>
  <si>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</si>
  <si>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</si>
  <si>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</si>
  <si>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</si>
  <si>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</si>
  <si>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</si>
  <si>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</si>
  <si>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</si>
  <si>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</si>
  <si>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</si>
  <si>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</si>
  <si>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</si>
  <si>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</si>
  <si>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</si>
  <si>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</si>
  <si>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</si>
  <si>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</si>
  <si>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</si>
  <si>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</si>
  <si>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</si>
  <si>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</si>
  <si>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</si>
  <si>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</si>
  <si>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</si>
  <si>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</si>
  <si>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</si>
  <si>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</si>
  <si>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</si>
  <si>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</si>
  <si>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</si>
  <si>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</si>
  <si>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</si>
  <si>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</si>
  <si>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</si>
  <si>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</si>
  <si>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</si>
  <si>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</si>
  <si>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</si>
  <si>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</si>
  <si>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</si>
  <si>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</si>
  <si>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</si>
  <si>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</si>
  <si>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</si>
  <si>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</si>
  <si>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</si>
  <si>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</si>
  <si>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</si>
  <si>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</si>
  <si>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</si>
  <si>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</si>
  <si>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</si>
  <si>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</si>
  <si>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</si>
  <si>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</si>
  <si>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</si>
  <si>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</si>
  <si>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</si>
  <si>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</si>
  <si>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</si>
  <si>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</si>
  <si>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</si>
  <si>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</si>
  <si>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</si>
  <si>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</si>
  <si>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</si>
  <si>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</si>
  <si>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</si>
  <si>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</si>
  <si>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</si>
  <si>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</si>
  <si>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</si>
  <si>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</si>
  <si>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</si>
  <si>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</si>
  <si>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</si>
  <si>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</si>
  <si>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</si>
  <si>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</si>
  <si>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</si>
  <si>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</si>
  <si>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</si>
  <si>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</si>
  <si>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</si>
  <si>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</si>
  <si>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</si>
  <si>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</si>
  <si>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</si>
  <si>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</si>
  <si>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</si>
  <si>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</si>
  <si>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</si>
  <si>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</si>
  <si>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</si>
  <si>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</si>
  <si>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</si>
  <si>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</si>
  <si>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</si>
  <si>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</si>
  <si>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</si>
  <si>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</si>
  <si>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</si>
  <si>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</si>
  <si>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</si>
  <si>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</si>
  <si>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</si>
  <si>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</si>
  <si>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</si>
  <si>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</si>
  <si>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</si>
  <si>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</si>
  <si>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</si>
  <si>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</si>
  <si>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</si>
  <si>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</si>
  <si>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</si>
  <si>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</si>
  <si>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</si>
  <si>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</si>
  <si>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</si>
  <si>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</si>
  <si>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</si>
  <si>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</si>
  <si>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</si>
  <si>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</si>
  <si>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</si>
  <si>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</si>
  <si>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</si>
  <si>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</si>
  <si>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</si>
  <si>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</si>
  <si>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</si>
  <si>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</si>
  <si>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</si>
  <si>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</si>
  <si>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</si>
  <si>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</si>
  <si>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</si>
  <si>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</si>
  <si>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</si>
  <si>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</si>
  <si>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</si>
  <si>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</si>
  <si>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</si>
  <si>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</si>
  <si>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</si>
  <si>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</si>
  <si>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</si>
  <si>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</si>
  <si>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</si>
  <si>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</si>
  <si>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</si>
  <si>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</si>
  <si>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</si>
  <si>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</si>
  <si>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</si>
  <si>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</si>
  <si>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</si>
  <si>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</si>
  <si>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</si>
  <si>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</si>
  <si>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</si>
  <si>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</si>
  <si>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</si>
  <si>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</si>
  <si>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</si>
  <si>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</si>
  <si>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</si>
  <si>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</si>
  <si>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</si>
  <si>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</si>
  <si>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</si>
  <si>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</si>
  <si>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</si>
  <si>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</si>
  <si>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</si>
  <si>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</si>
  <si>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</si>
  <si>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</si>
  <si>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</si>
  <si>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</si>
  <si>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</si>
  <si>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</si>
  <si>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</si>
  <si>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</si>
  <si>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</si>
  <si>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</si>
  <si>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</si>
  <si>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</si>
  <si>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</si>
  <si>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</si>
  <si>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</si>
  <si>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</si>
  <si>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</si>
  <si>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</si>
  <si>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</si>
  <si>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</si>
  <si>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</si>
  <si>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</si>
  <si>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</si>
  <si>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</si>
  <si>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</si>
  <si>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</si>
  <si>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</si>
  <si>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</si>
  <si>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</si>
  <si>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</si>
  <si>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</si>
  <si>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</si>
  <si>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</si>
  <si>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</si>
  <si>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</si>
  <si>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</si>
  <si>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</si>
  <si>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</si>
  <si>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</si>
  <si>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</si>
  <si>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</si>
  <si>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</si>
  <si>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</si>
  <si>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</si>
  <si>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</si>
  <si>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</si>
  <si>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</si>
  <si>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</si>
  <si>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</si>
  <si>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</si>
  <si>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</si>
  <si>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</si>
  <si>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</si>
  <si>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</si>
  <si>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</si>
  <si>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</si>
  <si>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</si>
  <si>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</si>
  <si>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</si>
  <si>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</si>
  <si>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</si>
  <si>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</si>
  <si>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</si>
  <si>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</si>
  <si>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</si>
  <si>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</si>
  <si>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</si>
  <si>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</si>
  <si>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</si>
  <si>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</si>
  <si>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</si>
  <si>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</si>
  <si>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</si>
  <si>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</si>
  <si>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</si>
  <si>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</si>
  <si>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</si>
  <si>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</si>
  <si>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</si>
  <si>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</si>
  <si>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</si>
  <si>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</si>
  <si>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</si>
  <si>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</si>
  <si>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</si>
  <si>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</si>
  <si>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</si>
  <si>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</si>
  <si>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</si>
  <si>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</si>
  <si>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</si>
  <si>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</si>
  <si>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</si>
  <si>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</si>
  <si>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</si>
  <si>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</si>
  <si>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</si>
  <si>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</si>
  <si>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</si>
  <si>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</si>
  <si>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</si>
  <si>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</si>
  <si>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</si>
  <si>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</si>
  <si>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</si>
  <si>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</si>
  <si>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</si>
  <si>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</si>
  <si>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</si>
  <si>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</si>
  <si>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</si>
  <si>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</si>
  <si>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</si>
  <si>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</si>
  <si>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</si>
  <si>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</si>
  <si>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</si>
  <si>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</si>
  <si>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</si>
  <si>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</si>
  <si>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</si>
  <si>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</si>
  <si>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</si>
  <si>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</si>
  <si>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</si>
  <si>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</si>
  <si>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</si>
  <si>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</si>
  <si>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</si>
  <si>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</si>
  <si>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</si>
  <si>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</si>
  <si>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</si>
  <si>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</si>
  <si>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</si>
  <si>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</si>
  <si>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</si>
  <si>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</si>
  <si>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</si>
  <si>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</si>
  <si>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</si>
  <si>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</si>
  <si>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</si>
  <si>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</si>
  <si>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</si>
  <si>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</si>
  <si>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</si>
  <si>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</si>
  <si>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</si>
  <si>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</si>
  <si>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</si>
  <si>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</si>
  <si>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</si>
  <si>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</si>
  <si>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</si>
  <si>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</si>
  <si>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</si>
  <si>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</si>
  <si>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</si>
  <si>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</si>
  <si>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</si>
  <si>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</si>
  <si>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</si>
  <si>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</si>
  <si>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</si>
  <si>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</si>
  <si>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</si>
  <si>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</si>
  <si>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</si>
  <si>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</si>
  <si>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</si>
  <si>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</si>
  <si>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</si>
  <si>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</si>
  <si>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</si>
  <si>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</si>
  <si>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</si>
  <si>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</si>
  <si>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</si>
  <si>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</si>
  <si>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</si>
  <si>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</si>
  <si>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</si>
  <si>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</si>
  <si>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</si>
  <si>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</si>
  <si>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</si>
  <si>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</si>
  <si>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</si>
  <si>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</si>
  <si>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</si>
  <si>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</si>
  <si>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</si>
  <si>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</si>
  <si>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</si>
  <si>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</si>
  <si>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</si>
  <si>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</si>
  <si>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</si>
  <si>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</si>
  <si>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</si>
  <si>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</si>
  <si>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</si>
  <si>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</si>
  <si>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</si>
  <si>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</si>
  <si>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</si>
  <si>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</si>
  <si>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</si>
  <si>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</si>
  <si>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</si>
  <si>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</si>
  <si>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</si>
  <si>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</si>
  <si>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</si>
  <si>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</si>
  <si>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</si>
  <si>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</si>
  <si>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</si>
  <si>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</si>
  <si>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</si>
  <si>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</si>
  <si>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</si>
  <si>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</si>
  <si>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</si>
  <si>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</si>
  <si>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</si>
  <si>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</si>
  <si>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</si>
  <si>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</si>
  <si>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</si>
  <si>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</si>
  <si>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</si>
  <si>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</si>
  <si>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</si>
  <si>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</si>
  <si>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</si>
  <si>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</si>
  <si>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</si>
  <si>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</si>
  <si>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</si>
  <si>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</si>
  <si>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</si>
  <si>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</si>
  <si>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</si>
  <si>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</si>
  <si>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</si>
  <si>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</si>
  <si>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</si>
  <si>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</si>
  <si>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</si>
  <si>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</si>
  <si>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</si>
  <si>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</si>
  <si>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</si>
  <si>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</si>
  <si>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</si>
  <si>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</si>
  <si>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</si>
  <si>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</si>
  <si>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</si>
  <si>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</si>
  <si>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</si>
  <si>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</si>
  <si>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</si>
  <si>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</si>
  <si>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</si>
  <si>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</si>
  <si>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</si>
  <si>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</si>
  <si>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</si>
  <si>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</si>
  <si>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</si>
  <si>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</si>
  <si>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</si>
  <si>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</si>
  <si>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</si>
  <si>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</si>
  <si>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</si>
  <si>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</si>
  <si>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</si>
  <si>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</si>
  <si>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</si>
  <si>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</si>
  <si>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</si>
  <si>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</si>
  <si>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</si>
  <si>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</si>
  <si>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</si>
  <si>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</si>
  <si>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</si>
  <si>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</si>
  <si>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</si>
  <si>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</si>
  <si>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</si>
  <si>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</si>
  <si>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</si>
  <si>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</si>
  <si>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</si>
  <si>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</si>
  <si>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</si>
  <si>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</si>
  <si>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</si>
  <si>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</si>
  <si>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</si>
  <si>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</si>
  <si>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</si>
  <si>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</si>
  <si>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</si>
  <si>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</si>
  <si>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</si>
  <si>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</si>
  <si>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</si>
  <si>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</si>
  <si>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</si>
  <si>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</si>
  <si>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</si>
  <si>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</si>
  <si>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</si>
  <si>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</si>
  <si>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</si>
  <si>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</si>
  <si>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</si>
  <si>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</si>
  <si>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</si>
  <si>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</si>
  <si>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</si>
  <si>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</si>
  <si>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</si>
  <si>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</si>
  <si>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</si>
  <si>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</si>
  <si>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</si>
  <si>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</si>
  <si>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</si>
  <si>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</si>
  <si>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</si>
  <si>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</si>
  <si>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</si>
  <si>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</si>
  <si>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</si>
  <si>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</si>
  <si>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</si>
  <si>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</si>
  <si>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</si>
  <si>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</si>
  <si>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</si>
  <si>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</si>
  <si>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</si>
  <si>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</si>
  <si>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</si>
  <si>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</si>
  <si>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</si>
  <si>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</si>
  <si>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</si>
  <si>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</si>
  <si>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</si>
  <si>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</si>
  <si>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</si>
  <si>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</si>
  <si>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</si>
  <si>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</si>
  <si>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</si>
  <si>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</si>
  <si>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</si>
  <si>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</si>
  <si>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</si>
  <si>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</si>
  <si>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</si>
  <si>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</si>
  <si>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</si>
  <si>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</si>
  <si>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</si>
  <si>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</si>
  <si>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</si>
  <si>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</si>
  <si>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</si>
  <si>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</si>
  <si>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</si>
  <si>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</si>
  <si>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</si>
  <si>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</si>
  <si>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</si>
  <si>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</si>
  <si>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</si>
  <si>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</si>
  <si>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</si>
  <si>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</si>
  <si>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</si>
  <si>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</si>
  <si>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</si>
  <si>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</si>
  <si>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</si>
  <si>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</si>
  <si>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</si>
  <si>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</si>
  <si>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</si>
  <si>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</si>
  <si>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</si>
  <si>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</si>
  <si>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</si>
  <si>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</si>
  <si>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</si>
  <si>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</si>
  <si>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</si>
  <si>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</si>
  <si>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</si>
  <si>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</si>
  <si>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</si>
  <si>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</si>
  <si>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</si>
  <si>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</si>
  <si>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</si>
  <si>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</si>
  <si>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</si>
  <si>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</si>
  <si>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</si>
  <si>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</si>
  <si>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</si>
  <si>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</si>
  <si>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</si>
  <si>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</si>
  <si>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</si>
  <si>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</si>
  <si>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</si>
  <si>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</si>
  <si>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</si>
  <si>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</si>
  <si>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</si>
  <si>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</si>
  <si>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</si>
  <si>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</si>
  <si>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</si>
  <si>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</si>
  <si>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</si>
  <si>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</si>
  <si>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</si>
  <si>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</si>
  <si>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</si>
  <si>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</si>
  <si>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</si>
  <si>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</si>
  <si>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</si>
  <si>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</si>
  <si>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</si>
  <si>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</si>
  <si>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</si>
  <si>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</si>
  <si>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</si>
  <si>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</si>
  <si>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</si>
  <si>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</si>
  <si>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</si>
  <si>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</si>
  <si>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</si>
  <si>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</si>
  <si>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</si>
  <si>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</si>
  <si>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</si>
  <si>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</si>
  <si>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</si>
  <si>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</si>
  <si>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</si>
  <si>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</si>
  <si>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</si>
  <si>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</si>
  <si>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</si>
  <si>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</si>
  <si>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</si>
  <si>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</si>
  <si>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</si>
  <si>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</si>
  <si>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</si>
  <si>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</si>
  <si>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</si>
  <si>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</si>
  <si>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</si>
  <si>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</si>
  <si>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</si>
  <si>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</si>
  <si>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</si>
  <si>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</si>
  <si>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</si>
  <si>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</si>
  <si>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</si>
  <si>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</si>
  <si>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</si>
  <si>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</si>
  <si>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</si>
  <si>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</si>
  <si>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</si>
  <si>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</si>
  <si>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</si>
  <si>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</si>
  <si>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</si>
  <si>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</si>
  <si>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</si>
  <si>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</si>
  <si>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</si>
  <si>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</si>
  <si>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</si>
  <si>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</si>
  <si>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</si>
  <si>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</si>
  <si>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</si>
  <si>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</si>
  <si>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</si>
  <si>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</si>
  <si>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</si>
  <si>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</si>
  <si>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</si>
  <si>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</si>
  <si>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</si>
  <si>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</si>
  <si>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</si>
  <si>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</si>
  <si>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</si>
  <si>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</si>
  <si>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</si>
  <si>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</si>
  <si>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</si>
  <si>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</si>
  <si>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</si>
  <si>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</si>
  <si>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</si>
  <si>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</si>
  <si>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</si>
  <si>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</si>
  <si>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</si>
  <si>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</si>
  <si>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</si>
  <si>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</si>
  <si>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</si>
  <si>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</si>
  <si>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</si>
  <si>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</si>
  <si>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</si>
  <si>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</si>
  <si>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</si>
  <si>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</si>
  <si>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</si>
  <si>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</si>
  <si>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</si>
  <si>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</si>
  <si>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</si>
  <si>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</si>
  <si>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</si>
  <si>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</si>
  <si>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</si>
  <si>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</si>
  <si>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</si>
  <si>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</si>
  <si>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</si>
  <si>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</si>
  <si>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</si>
  <si>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</si>
  <si>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</si>
  <si>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</si>
  <si>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</si>
  <si>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</si>
  <si>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</si>
  <si>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</si>
  <si>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</si>
  <si>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</si>
  <si>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</si>
  <si>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</si>
  <si>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</si>
  <si>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</si>
  <si>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</si>
  <si>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</si>
  <si>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</si>
  <si>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</si>
  <si>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</si>
  <si>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</si>
  <si>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</si>
  <si>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</si>
  <si>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</si>
  <si>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</si>
  <si>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</si>
  <si>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</si>
  <si>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</si>
  <si>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</si>
  <si>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</si>
  <si>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</si>
  <si>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</si>
  <si>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</si>
  <si>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</si>
  <si>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</si>
  <si>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</si>
  <si>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</si>
  <si>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</si>
  <si>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</si>
  <si>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</si>
  <si>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</si>
  <si>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</si>
  <si>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</si>
  <si>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</si>
  <si>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</si>
  <si>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</si>
  <si>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</si>
  <si>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</si>
  <si>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</si>
  <si>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</si>
  <si>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</si>
  <si>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</si>
  <si>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</si>
  <si>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</si>
  <si>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</si>
  <si>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</si>
  <si>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</si>
  <si>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</si>
  <si>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</si>
  <si>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</si>
  <si>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</si>
  <si>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</si>
  <si>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</si>
  <si>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</si>
  <si>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</si>
  <si>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</si>
  <si>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</si>
  <si>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</si>
  <si>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</si>
  <si>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</si>
  <si>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</si>
  <si>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</si>
  <si>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</si>
  <si>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</si>
  <si>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</si>
  <si>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</si>
  <si>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</si>
  <si>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</si>
  <si>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</si>
  <si>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</si>
  <si>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</si>
  <si>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</si>
  <si>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</si>
  <si>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</si>
  <si>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</si>
  <si>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</si>
  <si>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</si>
  <si>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</si>
  <si>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</si>
  <si>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</si>
  <si>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</si>
  <si>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</si>
  <si>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</si>
  <si>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</si>
  <si>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</si>
  <si>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</si>
  <si>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</si>
  <si>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</si>
  <si>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</si>
  <si>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</si>
  <si>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</si>
  <si>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</si>
  <si>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</si>
  <si>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</si>
  <si>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</si>
  <si>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</si>
  <si>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</si>
  <si>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</si>
  <si>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</si>
  <si>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</si>
  <si>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</si>
  <si>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</si>
  <si>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</si>
  <si>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</si>
  <si>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</si>
  <si>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</si>
  <si>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</si>
  <si>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</si>
  <si>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</si>
  <si>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</si>
  <si>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</si>
  <si>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</si>
  <si>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</si>
  <si>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</si>
  <si>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</si>
  <si>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</si>
  <si>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</si>
  <si>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</si>
  <si>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</si>
  <si>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</si>
  <si>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</si>
  <si>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</si>
  <si>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</si>
  <si>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</si>
  <si>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</si>
  <si>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</si>
  <si>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</si>
  <si>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</si>
  <si>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</si>
  <si>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</si>
  <si>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</si>
  <si>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</si>
  <si>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</si>
  <si>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</si>
  <si>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</si>
  <si>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</si>
  <si>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</si>
  <si>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</si>
  <si>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</si>
  <si>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</si>
  <si>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</si>
  <si>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</si>
  <si>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</si>
  <si>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</si>
  <si>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</si>
  <si>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</si>
  <si>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</si>
  <si>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</si>
  <si>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</si>
  <si>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</si>
  <si>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</si>
  <si>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</si>
  <si>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</si>
  <si>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</si>
  <si>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</si>
  <si>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</si>
  <si>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</si>
  <si>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</si>
  <si>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</si>
  <si>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</si>
  <si>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</si>
  <si>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</si>
  <si>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</si>
  <si>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</si>
  <si>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</si>
  <si>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</si>
  <si>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</si>
  <si>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</si>
  <si>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</si>
  <si>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</si>
  <si>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</si>
  <si>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</si>
  <si>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</si>
  <si>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</si>
  <si>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</si>
  <si>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</si>
  <si>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</si>
  <si>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</si>
  <si>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</si>
  <si>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</si>
  <si>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</si>
  <si>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</si>
  <si>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</si>
  <si>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</si>
  <si>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</si>
  <si>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</si>
  <si>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</si>
  <si>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</si>
  <si>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</si>
  <si>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</si>
  <si>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</si>
  <si>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</si>
  <si>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</si>
  <si>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</si>
  <si>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</si>
  <si>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</si>
  <si>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</si>
  <si>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</si>
  <si>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</si>
  <si>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</si>
  <si>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</si>
  <si>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</si>
  <si>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</si>
  <si>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</si>
  <si>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</si>
  <si>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</si>
  <si>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</si>
  <si>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</si>
  <si>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</si>
  <si>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</si>
  <si>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</si>
  <si>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</si>
  <si>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</si>
  <si>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</si>
  <si>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</si>
  <si>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</si>
  <si>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</si>
  <si>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</si>
  <si>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</si>
  <si>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</si>
  <si>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</si>
  <si>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</si>
  <si>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</si>
  <si>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</si>
  <si>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</si>
  <si>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</si>
  <si>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</si>
  <si>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</si>
  <si>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</si>
  <si>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</si>
  <si>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</si>
  <si>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</si>
  <si>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</si>
  <si>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</si>
  <si>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</si>
  <si>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</si>
  <si>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</si>
  <si>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</si>
  <si>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</si>
  <si>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</si>
  <si>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</si>
  <si>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</si>
  <si>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</si>
  <si>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</si>
  <si>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</si>
  <si>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</si>
  <si>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</si>
  <si>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</si>
  <si>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</si>
  <si>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</si>
  <si>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</si>
  <si>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</si>
  <si>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</si>
  <si>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</si>
  <si>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</si>
  <si>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</si>
  <si>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</si>
  <si>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</si>
  <si>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</si>
  <si>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</si>
  <si>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</si>
  <si>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</si>
  <si>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</si>
  <si>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</si>
  <si>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</si>
  <si>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</si>
  <si>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</si>
  <si>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</si>
  <si>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</si>
  <si>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</si>
  <si>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</si>
  <si>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</si>
  <si>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</si>
  <si>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</si>
  <si>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</si>
  <si>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</si>
  <si>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</si>
  <si>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</si>
  <si>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</si>
  <si>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</si>
  <si>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</si>
  <si>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</si>
  <si>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</si>
  <si>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</si>
  <si>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</si>
  <si>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</si>
  <si>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</si>
  <si>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</si>
  <si>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</si>
  <si>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</si>
  <si>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</si>
  <si>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</si>
  <si>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</si>
  <si>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</si>
  <si>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</si>
  <si>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</si>
  <si>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</si>
  <si>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</si>
  <si>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</si>
  <si>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</si>
  <si>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</si>
  <si>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</si>
  <si>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</si>
  <si>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</si>
  <si>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</si>
  <si>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</si>
  <si>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</si>
  <si>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</si>
  <si>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</si>
  <si>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</si>
  <si>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</si>
  <si>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</si>
  <si>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</si>
  <si>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</si>
  <si>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</si>
  <si>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</si>
  <si>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</si>
  <si>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</si>
  <si>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</si>
  <si>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</si>
  <si>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</si>
  <si>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</si>
  <si>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</si>
  <si>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</si>
  <si>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</si>
  <si>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</si>
  <si>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</si>
  <si>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</si>
  <si>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</si>
  <si>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</si>
  <si>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</si>
  <si>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</si>
  <si>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</si>
  <si>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</si>
  <si>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</si>
  <si>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</si>
  <si>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</si>
  <si>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</si>
  <si>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</si>
  <si>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</si>
  <si>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</si>
  <si>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</si>
  <si>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</si>
  <si>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</si>
  <si>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</si>
  <si>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</si>
  <si>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</si>
  <si>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</si>
  <si>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</si>
  <si>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</si>
  <si>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</si>
  <si>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</si>
  <si>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</si>
  <si>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</si>
  <si>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</si>
  <si>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</si>
  <si>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</si>
  <si>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</si>
  <si>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</si>
  <si>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</si>
  <si>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</si>
  <si>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</si>
  <si>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</si>
  <si>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</si>
  <si>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</si>
  <si>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</si>
  <si>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</si>
  <si>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</si>
  <si>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</si>
  <si>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</si>
  <si>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</si>
  <si>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</si>
  <si>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</si>
  <si>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</si>
  <si>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</si>
  <si>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</si>
  <si>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</si>
  <si>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</si>
  <si>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</si>
  <si>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</si>
  <si>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</si>
  <si>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</si>
  <si>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</si>
  <si>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</si>
  <si>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</si>
  <si>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</si>
  <si>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</si>
  <si>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</si>
  <si>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</si>
  <si>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</si>
  <si>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</si>
  <si>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</si>
  <si>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</si>
  <si>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</si>
  <si>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</si>
  <si>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</si>
  <si>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</si>
  <si>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</si>
  <si>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</si>
  <si>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</si>
  <si>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</si>
  <si>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</si>
  <si>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</si>
  <si>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</si>
  <si>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</si>
  <si>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</si>
  <si>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</si>
  <si>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</si>
  <si>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</si>
  <si>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</si>
  <si>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</si>
  <si>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</si>
  <si>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</si>
  <si>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</si>
  <si>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</si>
  <si>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</si>
  <si>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</si>
  <si>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</si>
  <si>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</si>
  <si>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</si>
  <si>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</si>
  <si>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</si>
  <si>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</si>
  <si>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</si>
  <si>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</si>
  <si>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</si>
  <si>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</si>
  <si>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</si>
  <si>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</si>
  <si>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</si>
  <si>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</si>
  <si>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</si>
  <si>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</si>
  <si>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</si>
  <si>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</si>
  <si>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</si>
  <si>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</si>
  <si>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</si>
  <si>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</si>
  <si>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</si>
  <si>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</si>
  <si>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</si>
  <si>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</si>
  <si>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</si>
  <si>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</si>
  <si>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</si>
  <si>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</si>
  <si>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</si>
  <si>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</si>
  <si>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</si>
  <si>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</si>
  <si>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</si>
  <si>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</si>
  <si>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</si>
  <si>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</si>
  <si>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</si>
  <si>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</si>
  <si>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</si>
  <si>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</si>
  <si>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</si>
  <si>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</si>
  <si>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</si>
  <si>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</si>
  <si>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</si>
  <si>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</si>
  <si>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</si>
  <si>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</si>
  <si>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</si>
  <si>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</si>
  <si>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</si>
  <si>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</si>
  <si>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</si>
  <si>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</si>
  <si>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</si>
  <si>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</si>
  <si>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</si>
  <si>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</si>
  <si>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</si>
  <si>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</si>
  <si>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</si>
  <si>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</si>
  <si>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</si>
  <si>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</si>
  <si>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</si>
  <si>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</si>
  <si>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</si>
  <si>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</si>
  <si>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</si>
  <si>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</si>
  <si>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</si>
  <si>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</si>
  <si>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</si>
  <si>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</si>
  <si>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</si>
  <si>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</si>
  <si>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</si>
  <si>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</si>
  <si>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</si>
  <si>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</si>
  <si>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</si>
  <si>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</si>
  <si>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</si>
  <si>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</si>
  <si>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</si>
  <si>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</si>
  <si>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</si>
  <si>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</si>
  <si>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</si>
  <si>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</si>
  <si>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</si>
  <si>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</si>
  <si>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</si>
  <si>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</si>
  <si>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</si>
  <si>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</si>
  <si>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</si>
  <si>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</si>
  <si>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</si>
  <si>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</si>
  <si>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</si>
  <si>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</si>
  <si>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</si>
  <si>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</si>
  <si>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</si>
  <si>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</si>
  <si>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</si>
  <si>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</si>
  <si>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</si>
  <si>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</si>
  <si>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</si>
  <si>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</si>
  <si>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</si>
  <si>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</si>
  <si>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</si>
  <si>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</si>
  <si>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</si>
  <si>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</si>
  <si>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</si>
  <si>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</si>
  <si>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</si>
  <si>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</si>
  <si>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</si>
  <si>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</si>
  <si>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</si>
  <si>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</si>
  <si>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</si>
  <si>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</si>
  <si>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</si>
  <si>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</si>
  <si>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</si>
  <si>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</si>
  <si>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</si>
  <si>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</si>
  <si>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</si>
  <si>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</si>
  <si>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</si>
  <si>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</si>
  <si>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</si>
  <si>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</si>
  <si>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</si>
  <si>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</si>
  <si>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</si>
  <si>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</si>
  <si>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</si>
  <si>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</si>
  <si>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</si>
  <si>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</si>
  <si>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</si>
  <si>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</si>
  <si>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</si>
  <si>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</si>
  <si>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</si>
  <si>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</si>
  <si>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</si>
  <si>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</si>
  <si>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</si>
  <si>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</si>
  <si>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</si>
  <si>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</si>
  <si>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</si>
  <si>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</si>
  <si>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</si>
  <si>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</si>
  <si>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</si>
  <si>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</si>
  <si>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</si>
  <si>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</si>
  <si>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</si>
  <si>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</si>
  <si>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</si>
  <si>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</si>
  <si>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</si>
  <si>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</si>
  <si>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</si>
  <si>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</si>
  <si>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</si>
  <si>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</si>
  <si>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</si>
  <si>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</si>
  <si>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</si>
  <si>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</si>
  <si>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</si>
  <si>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</si>
  <si>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</si>
  <si>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</si>
  <si>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</si>
  <si>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</si>
  <si>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</si>
  <si>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</si>
  <si>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</si>
  <si>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</si>
  <si>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</si>
  <si>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</si>
  <si>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</si>
  <si>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</si>
  <si>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</si>
  <si>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</si>
  <si>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</si>
  <si>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</si>
  <si>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</si>
  <si>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</si>
  <si>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</si>
  <si>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</si>
  <si>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</si>
  <si>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</si>
  <si>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</si>
  <si>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</si>
  <si>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</si>
  <si>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</si>
  <si>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</si>
  <si>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</si>
  <si>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</si>
  <si>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</si>
  <si>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</si>
  <si>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</si>
  <si>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</si>
  <si>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</si>
  <si>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</si>
  <si>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</si>
  <si>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</si>
  <si>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</si>
  <si>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</si>
  <si>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</si>
  <si>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</si>
  <si>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</si>
  <si>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</si>
  <si>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</si>
  <si>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</si>
  <si>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</si>
  <si>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</si>
  <si>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</si>
  <si>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</si>
  <si>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</si>
  <si>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</si>
  <si>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</si>
  <si>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</si>
  <si>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</si>
  <si>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</si>
  <si>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</si>
  <si>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</si>
  <si>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</si>
  <si>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</si>
  <si>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</si>
  <si>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</si>
  <si>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</si>
  <si>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</si>
  <si>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</si>
  <si>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</si>
  <si>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</si>
  <si>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</si>
  <si>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</si>
  <si>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</si>
  <si>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</si>
  <si>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</si>
  <si>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</si>
  <si>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</si>
  <si>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</si>
  <si>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</si>
  <si>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</si>
  <si>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</si>
  <si>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</si>
  <si>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</si>
  <si>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</si>
  <si>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</si>
  <si>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</si>
  <si>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</si>
  <si>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</si>
  <si>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</si>
  <si>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</si>
  <si>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</si>
  <si>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</si>
  <si>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</si>
  <si>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</si>
  <si>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</si>
  <si>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</si>
  <si>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</si>
  <si>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</si>
  <si>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</si>
  <si>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</si>
  <si>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</si>
  <si>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</si>
  <si>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</si>
  <si>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</si>
  <si>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</si>
  <si>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</si>
  <si>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</si>
  <si>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</si>
  <si>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</si>
  <si>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</si>
  <si>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</si>
  <si>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</si>
  <si>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</si>
  <si>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</si>
  <si>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</si>
  <si>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</si>
  <si>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</si>
  <si>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</si>
  <si>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</si>
  <si>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</si>
  <si>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</si>
  <si>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</si>
  <si>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</si>
  <si>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</si>
  <si>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</si>
  <si>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</si>
  <si>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</si>
  <si>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</si>
  <si>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</si>
  <si>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</si>
  <si>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</si>
  <si>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</si>
  <si>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</si>
  <si>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</si>
  <si>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</si>
  <si>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</si>
  <si>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</si>
  <si>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</si>
  <si>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</si>
  <si>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</si>
  <si>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</si>
  <si>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</si>
  <si>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</si>
  <si>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</si>
  <si>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</si>
  <si>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</si>
  <si>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</si>
  <si>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</si>
  <si>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</si>
  <si>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</si>
  <si>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</si>
  <si>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</si>
  <si>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</si>
  <si>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</si>
  <si>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</si>
  <si>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</si>
  <si>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</si>
  <si>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</si>
  <si>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</si>
  <si>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</si>
  <si>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</si>
  <si>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</si>
  <si>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</si>
  <si>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</si>
  <si>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</si>
  <si>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</si>
  <si>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</si>
  <si>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</si>
  <si>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</si>
  <si>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</si>
  <si>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</si>
  <si>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</si>
  <si>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</si>
  <si>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</si>
  <si>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</si>
  <si>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</si>
  <si>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</si>
  <si>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</si>
  <si>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</si>
  <si>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</si>
  <si>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</si>
  <si>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</si>
  <si>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</si>
  <si>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</si>
  <si>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</si>
  <si>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</si>
  <si>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</si>
  <si>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</si>
  <si>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</si>
  <si>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</si>
  <si>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</si>
  <si>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</si>
  <si>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</si>
  <si>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</si>
  <si>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</si>
  <si>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</si>
  <si>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</si>
  <si>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</si>
  <si>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</si>
  <si>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</si>
  <si>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</si>
  <si>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</si>
  <si>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</si>
  <si>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</si>
  <si>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</si>
  <si>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</si>
  <si>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</si>
  <si>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</si>
  <si>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</si>
  <si>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</si>
  <si>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</si>
  <si>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</si>
  <si>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</si>
  <si>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</si>
  <si>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</si>
  <si>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</si>
  <si>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</si>
  <si>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</si>
  <si>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</si>
  <si>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</si>
  <si>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</si>
  <si>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</si>
  <si>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</si>
  <si>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</si>
  <si>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</si>
  <si>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</si>
  <si>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</si>
  <si>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</si>
  <si>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</si>
  <si>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</si>
  <si>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</si>
  <si>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</si>
  <si>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</si>
  <si>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</si>
  <si>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</si>
  <si>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</si>
  <si>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</si>
  <si>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</si>
  <si>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</si>
  <si>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</si>
  <si>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</si>
  <si>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</si>
  <si>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</si>
  <si>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</si>
  <si>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</si>
  <si>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</si>
  <si>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</si>
  <si>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</si>
  <si>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</si>
  <si>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</si>
  <si>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</si>
  <si>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</si>
  <si>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</si>
  <si>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</si>
  <si>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</si>
  <si>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</si>
  <si>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</si>
  <si>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</si>
  <si>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</si>
  <si>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</si>
  <si>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</si>
  <si>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</si>
  <si>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</si>
  <si>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</si>
  <si>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</si>
  <si>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</si>
  <si>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</si>
  <si>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</si>
  <si>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</si>
  <si>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</si>
  <si>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</si>
  <si>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</si>
  <si>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</si>
  <si>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</si>
  <si>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</si>
  <si>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</si>
  <si>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</si>
  <si>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</si>
  <si>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</si>
  <si>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</si>
  <si>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</si>
  <si>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</si>
  <si>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</si>
  <si>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</si>
  <si>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</si>
  <si>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</si>
  <si>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</si>
  <si>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</si>
  <si>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</si>
  <si>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</si>
  <si>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</si>
  <si>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</si>
  <si>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</si>
  <si>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</si>
  <si>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</si>
  <si>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</si>
  <si>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</si>
  <si>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</si>
  <si>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</si>
  <si>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</si>
  <si>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</si>
  <si>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</si>
  <si>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</si>
  <si>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</si>
  <si>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</si>
  <si>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</si>
  <si>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</si>
  <si>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</si>
  <si>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</si>
  <si>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</si>
  <si>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</si>
  <si>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</si>
  <si>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</si>
  <si>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</si>
  <si>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</si>
  <si>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</si>
  <si>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</si>
  <si>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</si>
  <si>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</si>
  <si>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</si>
  <si>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</si>
  <si>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</si>
  <si>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</si>
  <si>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</si>
  <si>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</si>
  <si>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</si>
  <si>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</si>
  <si>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</si>
  <si>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</si>
  <si>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</si>
  <si>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</si>
  <si>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</si>
  <si>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</si>
  <si>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</si>
  <si>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</si>
  <si>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</si>
  <si>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</si>
  <si>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</si>
  <si>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</si>
  <si>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</si>
  <si>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</si>
  <si>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</si>
  <si>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</si>
  <si>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</si>
  <si>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</si>
  <si>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</si>
  <si>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</si>
  <si>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</si>
  <si>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</si>
  <si>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</si>
  <si>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</si>
  <si>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</si>
  <si>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</si>
  <si>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</si>
  <si>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</si>
  <si>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</si>
  <si>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</si>
  <si>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</si>
  <si>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</si>
  <si>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</si>
  <si>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</si>
  <si>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</si>
  <si>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</si>
  <si>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</si>
  <si>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</si>
  <si>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</si>
  <si>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</si>
  <si>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</si>
  <si>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</si>
  <si>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</si>
  <si>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</si>
  <si>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</si>
  <si>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</si>
  <si>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</si>
  <si>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</si>
  <si>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</si>
  <si>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</si>
  <si>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</si>
  <si>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</si>
  <si>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</si>
  <si>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</si>
  <si>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</si>
  <si>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</si>
  <si>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</si>
  <si>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</si>
  <si>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</si>
  <si>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</si>
  <si>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</si>
  <si>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</si>
  <si>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</si>
  <si>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</si>
  <si>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</si>
  <si>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</si>
  <si>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</si>
  <si>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</si>
  <si>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</si>
  <si>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</si>
  <si>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</si>
  <si>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</si>
  <si>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</si>
  <si>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</si>
  <si>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</si>
  <si>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</si>
  <si>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</si>
  <si>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</si>
  <si>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</si>
  <si>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</si>
  <si>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</si>
  <si>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</si>
  <si>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</si>
  <si>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</si>
  <si>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</si>
  <si>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</si>
  <si>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</si>
  <si>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</si>
  <si>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</si>
  <si>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</si>
  <si>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</si>
  <si>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</si>
  <si>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</si>
  <si>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</si>
  <si>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</si>
  <si>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</si>
  <si>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</si>
  <si>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</si>
  <si>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</si>
  <si>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</si>
  <si>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</si>
  <si>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</si>
  <si>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</si>
  <si>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</si>
  <si>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</si>
  <si>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</si>
  <si>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</si>
  <si>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</si>
  <si>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</si>
  <si>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</si>
  <si>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</si>
  <si>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</si>
  <si>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</si>
  <si>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</si>
  <si>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</si>
  <si>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</si>
  <si>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</si>
  <si>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</si>
  <si>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</si>
  <si>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</si>
  <si>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</si>
  <si>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</si>
  <si>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</si>
  <si>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</si>
  <si>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</si>
  <si>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</si>
  <si>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</si>
  <si>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</si>
  <si>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</si>
  <si>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</si>
  <si>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</si>
  <si>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</si>
  <si>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</si>
  <si>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</si>
  <si>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</si>
  <si>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</si>
  <si>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</si>
  <si>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</si>
  <si>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</si>
  <si>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</si>
  <si>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</si>
  <si>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</si>
  <si>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</si>
  <si>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</si>
  <si>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</si>
  <si>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</si>
  <si>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</si>
  <si>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</si>
  <si>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</si>
  <si>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</si>
  <si>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</si>
  <si>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</si>
  <si>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</si>
  <si>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</si>
  <si>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</si>
  <si>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</si>
  <si>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</si>
  <si>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</si>
  <si>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</si>
  <si>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</si>
  <si>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</si>
  <si>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</si>
  <si>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</si>
  <si>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</si>
  <si>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</si>
  <si>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</si>
  <si>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</si>
  <si>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</si>
  <si>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</si>
  <si>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</si>
  <si>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</si>
  <si>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</si>
  <si>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</si>
  <si>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</si>
  <si>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</si>
  <si>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</si>
  <si>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</si>
  <si>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</si>
  <si>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</si>
  <si>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</si>
  <si>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</si>
  <si>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</si>
  <si>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</si>
  <si>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</si>
  <si>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</si>
  <si>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</si>
  <si>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</si>
  <si>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</si>
  <si>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</si>
  <si>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</si>
  <si>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</si>
  <si>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</si>
  <si>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</si>
  <si>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</si>
  <si>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</si>
  <si>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</si>
  <si>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</si>
  <si>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</si>
  <si>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</si>
  <si>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</si>
  <si>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</si>
  <si>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</si>
  <si>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</si>
  <si>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</si>
  <si>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</si>
  <si>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</si>
  <si>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</si>
  <si>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</si>
  <si>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</si>
  <si>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</si>
  <si>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</si>
  <si>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</si>
  <si>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</si>
  <si>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</si>
  <si>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</si>
  <si>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</si>
  <si>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</si>
  <si>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</si>
  <si>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</si>
  <si>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</si>
  <si>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</si>
  <si>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</si>
  <si>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</si>
  <si>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</si>
  <si>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</si>
  <si>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</si>
  <si>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</si>
  <si>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</si>
  <si>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</si>
  <si>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</si>
  <si>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</si>
  <si>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</si>
  <si>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</si>
  <si>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</si>
  <si>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</si>
  <si>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</si>
  <si>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</si>
  <si>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</si>
  <si>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</si>
  <si>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</si>
  <si>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</si>
  <si>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</si>
  <si>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</si>
  <si>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</si>
  <si>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</si>
  <si>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</si>
  <si>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</si>
  <si>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</si>
  <si>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</si>
  <si>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</si>
  <si>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</si>
  <si>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</si>
  <si>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</si>
  <si>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</si>
  <si>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</si>
  <si>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</si>
  <si>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</si>
  <si>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</si>
  <si>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</si>
  <si>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</si>
  <si>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</si>
  <si>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</si>
  <si>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</si>
  <si>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</si>
  <si>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</si>
  <si>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</si>
  <si>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</si>
  <si>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</si>
  <si>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</si>
  <si>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</si>
  <si>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</si>
  <si>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</si>
  <si>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</si>
  <si>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</si>
  <si>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</si>
  <si>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</si>
  <si>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</si>
  <si>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</si>
  <si>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</si>
  <si>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</si>
  <si>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</si>
  <si>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</si>
  <si>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</si>
  <si>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</si>
  <si>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</si>
  <si>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</si>
  <si>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</si>
  <si>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</si>
  <si>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</si>
  <si>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</si>
  <si>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</si>
  <si>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</si>
  <si>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</si>
  <si>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</si>
  <si>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</si>
  <si>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</si>
  <si>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</si>
  <si>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</si>
  <si>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</si>
  <si>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</si>
  <si>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</si>
  <si>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</si>
  <si>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</si>
  <si>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</si>
  <si>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</si>
  <si>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</si>
  <si>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</si>
  <si>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</si>
  <si>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</si>
  <si>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</si>
  <si>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</si>
  <si>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</si>
  <si>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</si>
  <si>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</si>
  <si>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</si>
  <si>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</si>
  <si>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</si>
  <si>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</si>
  <si>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</si>
  <si>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</si>
  <si>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</si>
  <si>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</si>
  <si>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</si>
  <si>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</si>
  <si>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</si>
  <si>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</si>
  <si>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</si>
  <si>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</si>
  <si>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</si>
  <si>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</si>
  <si>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</si>
  <si>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</si>
  <si>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</si>
  <si>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</si>
  <si>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</si>
  <si>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</si>
  <si>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</si>
  <si>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</si>
  <si>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</si>
  <si>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</si>
  <si>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</si>
  <si>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</si>
  <si>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</si>
  <si>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</si>
  <si>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</si>
  <si>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</si>
  <si>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</si>
  <si>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</si>
  <si>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</si>
  <si>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</si>
  <si>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</si>
  <si>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</si>
  <si>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</si>
  <si>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</si>
  <si>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</si>
  <si>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</si>
  <si>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</si>
  <si>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</si>
  <si>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</si>
  <si>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</si>
  <si>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</si>
  <si>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</si>
  <si>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</si>
  <si>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</si>
  <si>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</si>
  <si>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</si>
  <si>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</si>
  <si>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</si>
  <si>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</si>
  <si>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</si>
  <si>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</si>
  <si>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</si>
  <si>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</si>
  <si>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</si>
  <si>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</si>
  <si>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</si>
  <si>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</si>
  <si>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</si>
  <si>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</si>
  <si>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</si>
  <si>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</si>
  <si>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</si>
  <si>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</si>
  <si>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</si>
  <si>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</si>
  <si>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</si>
  <si>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</si>
  <si>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</si>
  <si>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</si>
  <si>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</si>
  <si>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</si>
  <si>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</si>
  <si>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</si>
  <si>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</si>
  <si>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</si>
  <si>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</si>
  <si>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</si>
  <si>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</si>
  <si>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</si>
  <si>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</si>
  <si>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</si>
  <si>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</si>
  <si>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</si>
  <si>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</si>
  <si>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</si>
  <si>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</si>
  <si>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</si>
  <si>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</si>
  <si>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</si>
  <si>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</si>
  <si>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</si>
  <si>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</si>
  <si>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</si>
  <si>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</si>
  <si>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</si>
  <si>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</si>
  <si>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</si>
  <si>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</si>
  <si>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</si>
  <si>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</si>
  <si>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</si>
  <si>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</si>
  <si>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</si>
  <si>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</si>
  <si>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</si>
  <si>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</si>
  <si>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</si>
  <si>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</si>
  <si>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</si>
  <si>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</si>
  <si>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</si>
  <si>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</si>
  <si>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</si>
  <si>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</si>
  <si>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</si>
  <si>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</si>
  <si>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</si>
  <si>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</si>
  <si>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</si>
  <si>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</si>
  <si>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</si>
  <si>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</si>
  <si>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</si>
  <si>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</si>
  <si>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</si>
  <si>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</si>
  <si>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</si>
  <si>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</si>
  <si>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</si>
  <si>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</si>
  <si>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</si>
  <si>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</si>
  <si>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</si>
  <si>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</si>
  <si>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</si>
  <si>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</si>
  <si>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</si>
  <si>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</si>
  <si>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</si>
  <si>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</si>
  <si>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</si>
  <si>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</si>
  <si>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</si>
  <si>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</si>
  <si>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</si>
  <si>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</si>
  <si>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</si>
  <si>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</si>
  <si>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</si>
  <si>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</si>
  <si>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</si>
  <si>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</si>
  <si>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</si>
  <si>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</si>
  <si>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</si>
  <si>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</si>
  <si>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</si>
  <si>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</si>
  <si>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</si>
  <si>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</si>
  <si>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</si>
  <si>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</si>
  <si>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</si>
  <si>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</si>
  <si>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</si>
  <si>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</si>
  <si>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</si>
  <si>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</si>
  <si>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</si>
  <si>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</si>
  <si>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</si>
  <si>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</si>
  <si>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</si>
  <si>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</si>
  <si>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</si>
  <si>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</si>
  <si>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</si>
  <si>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</si>
  <si>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</si>
  <si>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</si>
  <si>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</si>
  <si>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</si>
  <si>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</si>
  <si>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</si>
  <si>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</si>
  <si>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</si>
  <si>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</si>
  <si>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</si>
  <si>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</si>
  <si>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</si>
  <si>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</si>
  <si>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</si>
  <si>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</si>
  <si>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</si>
  <si>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</si>
  <si>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</si>
  <si>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</si>
  <si>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</si>
  <si>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</si>
  <si>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</si>
  <si>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</si>
  <si>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</si>
  <si>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</si>
  <si>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</si>
  <si>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</si>
  <si>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</si>
  <si>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</si>
  <si>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</si>
  <si>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</si>
  <si>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</si>
  <si>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</si>
  <si>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</si>
  <si>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</si>
  <si>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</si>
  <si>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</si>
  <si>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</si>
  <si>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</si>
  <si>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</si>
  <si>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</si>
  <si>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</si>
  <si>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</si>
  <si>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</si>
  <si>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</si>
  <si>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</si>
  <si>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</si>
  <si>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</si>
  <si>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</si>
  <si>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</si>
  <si>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</si>
  <si>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</si>
  <si>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</si>
  <si>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</si>
  <si>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</si>
  <si>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</si>
  <si>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</si>
  <si>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</si>
  <si>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</si>
  <si>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</si>
  <si>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</si>
  <si>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</si>
  <si>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</si>
  <si>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</si>
  <si>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</si>
  <si>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</si>
  <si>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</si>
  <si>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</si>
  <si>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</si>
  <si>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</si>
  <si>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</si>
  <si>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</si>
  <si>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</si>
  <si>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</si>
  <si>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</si>
  <si>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</si>
  <si>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</si>
  <si>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</si>
  <si>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</si>
  <si>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</si>
  <si>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</si>
  <si>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</si>
  <si>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</si>
  <si>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</si>
  <si>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</si>
  <si>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</si>
  <si>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</si>
  <si>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</si>
  <si>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</si>
  <si>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</si>
  <si>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</si>
  <si>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</si>
  <si>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</si>
  <si>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</si>
  <si>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</si>
  <si>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</si>
  <si>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</si>
  <si>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</si>
  <si>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</si>
  <si>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</si>
  <si>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</si>
  <si>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</si>
  <si>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</si>
  <si>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</si>
  <si>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</si>
  <si>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</si>
  <si>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</si>
  <si>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</si>
  <si>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</si>
  <si>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</si>
  <si>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</si>
  <si>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</si>
  <si>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</si>
  <si>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</si>
  <si>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</si>
  <si>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</si>
  <si>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</si>
  <si>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</si>
  <si>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</si>
  <si>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</si>
  <si>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</si>
  <si>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</si>
  <si>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</si>
  <si>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</si>
  <si>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</si>
  <si>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</si>
  <si>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</si>
  <si>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</si>
  <si>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</si>
  <si>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</si>
  <si>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</si>
  <si>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</si>
  <si>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</si>
  <si>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</si>
  <si>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</si>
  <si>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</si>
  <si>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</si>
  <si>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</si>
  <si>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</si>
  <si>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</si>
  <si>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</si>
  <si>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</si>
  <si>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</si>
  <si>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</si>
  <si>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</si>
  <si>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</si>
  <si>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</si>
  <si>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</si>
  <si>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</si>
  <si>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</si>
  <si>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</si>
  <si>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</si>
  <si>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</si>
  <si>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</si>
  <si>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</si>
  <si>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</si>
  <si>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</si>
  <si>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</si>
  <si>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</si>
  <si>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</si>
  <si>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</si>
  <si>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</si>
  <si>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</si>
  <si>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</si>
  <si>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</si>
  <si>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</si>
  <si>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</si>
  <si>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</si>
  <si>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</si>
  <si>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</si>
  <si>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</si>
  <si>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</si>
  <si>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</si>
  <si>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</si>
  <si>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</si>
  <si>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</si>
  <si>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</si>
  <si>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</si>
  <si>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</si>
  <si>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</si>
  <si>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</si>
  <si>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</si>
  <si>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</si>
  <si>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</si>
  <si>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</si>
  <si>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</si>
  <si>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</si>
  <si>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</si>
  <si>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</si>
  <si>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</si>
  <si>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</si>
  <si>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</si>
  <si>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</si>
  <si>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</si>
  <si>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</si>
  <si>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</si>
  <si>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</si>
  <si>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</si>
  <si>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</si>
  <si>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</si>
  <si>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</si>
  <si>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</si>
  <si>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</si>
  <si>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</si>
  <si>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</si>
  <si>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</si>
  <si>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</si>
  <si>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</si>
  <si>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</si>
  <si>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</si>
  <si>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</si>
  <si>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</si>
  <si>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</si>
  <si>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</si>
  <si>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</si>
  <si>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</si>
  <si>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</si>
  <si>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</si>
  <si>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</si>
  <si>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</si>
  <si>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</si>
  <si>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</si>
  <si>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</si>
  <si>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</si>
  <si>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</si>
  <si>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</si>
  <si>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</si>
  <si>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</si>
  <si>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</si>
  <si>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</si>
  <si>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</si>
  <si>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</si>
  <si>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</si>
  <si>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</si>
  <si>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</si>
  <si>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</si>
  <si>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</si>
  <si>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</si>
  <si>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</si>
  <si>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</si>
  <si>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</si>
  <si>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</si>
  <si>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</si>
  <si>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</si>
  <si>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</si>
  <si>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</si>
  <si>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</si>
  <si>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</si>
  <si>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</si>
  <si>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</si>
  <si>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</si>
  <si>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</si>
  <si>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</si>
  <si>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</si>
  <si>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</si>
  <si>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</si>
  <si>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</si>
  <si>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</si>
  <si>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</si>
  <si>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</si>
  <si>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</si>
  <si>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</si>
  <si>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</si>
  <si>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</si>
  <si>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</si>
  <si>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</si>
  <si>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</si>
  <si>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</si>
  <si>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</si>
  <si>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</si>
  <si>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</si>
  <si>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</si>
  <si>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</si>
  <si>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</si>
  <si>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</si>
  <si>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</si>
  <si>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</si>
  <si>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</si>
  <si>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</si>
  <si>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</si>
  <si>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</si>
  <si>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</si>
  <si>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</si>
  <si>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</si>
  <si>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</si>
  <si>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</si>
  <si>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</si>
  <si>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</si>
  <si>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</si>
  <si>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</si>
  <si>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</si>
  <si>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</si>
  <si>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</si>
  <si>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</si>
  <si>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</si>
  <si>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</si>
  <si>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</si>
  <si>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</si>
  <si>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</si>
  <si>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</si>
  <si>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</si>
  <si>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</si>
  <si>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</si>
  <si>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</si>
  <si>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</si>
  <si>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</si>
  <si>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</si>
  <si>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</si>
  <si>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</si>
  <si>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</si>
  <si>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</si>
  <si>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</si>
  <si>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</si>
  <si>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</si>
  <si>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</si>
  <si>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</si>
  <si>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</si>
  <si>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</si>
  <si>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</si>
  <si>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</si>
  <si>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</si>
  <si>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</si>
  <si>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</si>
  <si>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</si>
  <si>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</si>
  <si>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</si>
  <si>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</si>
  <si>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</si>
  <si>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</si>
  <si>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</si>
  <si>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</si>
  <si>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</si>
  <si>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</si>
  <si>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</si>
  <si>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</si>
  <si>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</si>
  <si>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</si>
  <si>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</si>
  <si>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</si>
  <si>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</si>
  <si>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</si>
  <si>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</si>
  <si>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</si>
  <si>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</si>
  <si>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</si>
  <si>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</si>
  <si>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</si>
  <si>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</si>
  <si>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</si>
  <si>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</si>
  <si>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</si>
  <si>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</si>
  <si>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</si>
  <si>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</si>
  <si>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</si>
  <si>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</si>
  <si>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</si>
  <si>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</si>
  <si>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</si>
  <si>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</si>
  <si>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</si>
  <si>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</si>
  <si>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</si>
  <si>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</si>
  <si>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</si>
  <si>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</si>
  <si>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</si>
  <si>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</si>
  <si>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</si>
  <si>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</si>
  <si>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</si>
  <si>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</si>
  <si>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</si>
  <si>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</si>
  <si>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</si>
  <si>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</si>
  <si>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</si>
  <si>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</si>
  <si>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</si>
  <si>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</si>
  <si>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</si>
  <si>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</si>
  <si>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</si>
  <si>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</si>
  <si>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</si>
  <si>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</si>
  <si>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</si>
  <si>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</si>
  <si>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</si>
  <si>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</si>
  <si>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</si>
  <si>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</si>
  <si>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</si>
  <si>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</si>
  <si>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</si>
  <si>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</si>
  <si>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</si>
  <si>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</si>
  <si>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</si>
  <si>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</si>
  <si>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</si>
  <si>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</si>
  <si>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</si>
  <si>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</si>
  <si>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</si>
  <si>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</si>
  <si>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</si>
  <si>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</si>
  <si>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</si>
  <si>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</si>
  <si>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</si>
  <si>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</si>
  <si>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</si>
  <si>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</si>
  <si>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</si>
  <si>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</si>
  <si>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</si>
  <si>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</si>
  <si>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</si>
  <si>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</si>
  <si>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</si>
  <si>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</si>
  <si>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</si>
  <si>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</si>
  <si>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</si>
  <si>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</si>
  <si>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</si>
  <si>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</si>
  <si>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</si>
  <si>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</si>
  <si>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</si>
  <si>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</si>
  <si>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</si>
  <si>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</si>
  <si>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</si>
  <si>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</si>
  <si>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</si>
  <si>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</si>
  <si>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</si>
  <si>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</si>
  <si>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</si>
  <si>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</si>
  <si>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</si>
  <si>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</si>
  <si>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</si>
  <si>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</si>
  <si>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</si>
  <si>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</si>
  <si>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</si>
  <si>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</si>
  <si>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</si>
  <si>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</si>
  <si>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</si>
  <si>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</si>
  <si>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</si>
  <si>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</si>
  <si>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</si>
  <si>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</si>
  <si>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</si>
  <si>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</si>
  <si>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</si>
  <si>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</si>
  <si>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</si>
  <si>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</si>
  <si>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</si>
  <si>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</si>
  <si>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</si>
  <si>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</si>
  <si>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</si>
  <si>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</si>
  <si>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</si>
  <si>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</si>
  <si>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</si>
  <si>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</si>
  <si>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</si>
  <si>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</si>
  <si>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</si>
  <si>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</si>
  <si>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</si>
  <si>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</si>
  <si>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</si>
  <si>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</si>
  <si>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</si>
  <si>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</si>
  <si>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</si>
  <si>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</si>
  <si>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</si>
  <si>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</si>
  <si>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</si>
  <si>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</si>
  <si>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</si>
  <si>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</si>
  <si>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</si>
  <si>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</si>
  <si>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</si>
  <si>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</si>
  <si>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</si>
  <si>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</si>
  <si>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</si>
  <si>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</si>
  <si>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</si>
  <si>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</si>
  <si>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</si>
  <si>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</si>
  <si>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</si>
  <si>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</si>
  <si>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</si>
  <si>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</si>
  <si>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</si>
  <si>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</si>
  <si>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</si>
  <si>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</si>
  <si>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</si>
  <si>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</si>
  <si>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</si>
  <si>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</si>
  <si>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</si>
  <si>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</si>
  <si>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</si>
  <si>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</si>
  <si>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</si>
  <si>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</si>
  <si>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</si>
  <si>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</si>
  <si>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</si>
  <si>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</si>
  <si>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</si>
  <si>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</si>
  <si>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</si>
  <si>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</si>
  <si>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</si>
  <si>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</si>
  <si>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</si>
  <si>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</si>
  <si>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</si>
  <si>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</si>
  <si>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</si>
  <si>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</si>
  <si>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</si>
  <si>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</si>
  <si>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</si>
  <si>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</si>
  <si>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</si>
  <si>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</si>
  <si>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</si>
  <si>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</si>
  <si>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</si>
  <si>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</si>
  <si>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</si>
  <si>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</si>
  <si>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</si>
  <si>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</si>
  <si>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</si>
  <si>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</si>
  <si>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</si>
  <si>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</si>
  <si>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</si>
  <si>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</si>
  <si>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</si>
  <si>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</si>
  <si>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</si>
  <si>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</si>
  <si>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</si>
  <si>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</si>
  <si>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</si>
  <si>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</si>
  <si>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</si>
  <si>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</si>
  <si>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</si>
  <si>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</si>
  <si>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</si>
  <si>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</si>
  <si>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</si>
  <si>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</si>
  <si>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</si>
  <si>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</si>
  <si>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</si>
  <si>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</si>
  <si>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</si>
  <si>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</si>
  <si>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</si>
  <si>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</si>
  <si>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</si>
  <si>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</si>
  <si>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</si>
  <si>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</si>
  <si>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</si>
  <si>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</si>
  <si>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</si>
  <si>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</si>
  <si>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</si>
  <si>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</si>
  <si>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</si>
  <si>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</si>
  <si>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</si>
  <si>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</si>
  <si>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</si>
  <si>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</si>
  <si>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</si>
  <si>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</si>
  <si>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</si>
  <si>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</si>
  <si>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</si>
  <si>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</si>
  <si>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</si>
  <si>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</si>
  <si>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</si>
  <si>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</si>
  <si>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</si>
  <si>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</si>
  <si>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</si>
  <si>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</si>
  <si>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</si>
  <si>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</si>
  <si>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</si>
  <si>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</si>
  <si>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</si>
  <si>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</si>
  <si>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</si>
  <si>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</si>
  <si>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</si>
  <si>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</si>
  <si>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</si>
  <si>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</si>
  <si>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</si>
  <si>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</si>
  <si>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</si>
  <si>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</si>
  <si>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</si>
  <si>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</si>
  <si>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</si>
  <si>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</si>
  <si>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</si>
  <si>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</si>
  <si>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</si>
  <si>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</si>
  <si>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</si>
  <si>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</si>
  <si>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</si>
  <si>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</si>
  <si>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</si>
  <si>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</si>
  <si>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</si>
  <si>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</si>
  <si>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</si>
  <si>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</si>
  <si>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</si>
  <si>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</si>
  <si>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</si>
  <si>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</si>
  <si>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</si>
  <si>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</si>
  <si>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</si>
  <si>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</si>
  <si>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</si>
  <si>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</si>
  <si>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</si>
  <si>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</si>
  <si>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</si>
  <si>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</si>
  <si>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</si>
  <si>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</si>
  <si>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</si>
  <si>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</si>
  <si>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</si>
  <si>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</si>
  <si>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</si>
  <si>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</si>
  <si>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</si>
  <si>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</si>
  <si>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</si>
  <si>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</si>
  <si>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</si>
  <si>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</si>
  <si>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</si>
  <si>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</si>
  <si>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</si>
  <si>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</si>
  <si>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</si>
  <si>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</si>
  <si>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</si>
  <si>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</si>
  <si>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</si>
  <si>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</si>
  <si>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</si>
  <si>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</si>
  <si>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</si>
  <si>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</si>
  <si>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</si>
  <si>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</si>
  <si>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</si>
  <si>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</si>
  <si>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</si>
  <si>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</si>
  <si>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</si>
  <si>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</si>
  <si>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</si>
  <si>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</si>
  <si>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</si>
  <si>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</si>
  <si>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</si>
  <si>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</si>
  <si>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</si>
  <si>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</si>
  <si>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</si>
  <si>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</si>
  <si>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</si>
  <si>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</si>
  <si>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</si>
  <si>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</si>
  <si>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</si>
  <si>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</si>
  <si>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</si>
  <si>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</si>
  <si>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</si>
  <si>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</si>
  <si>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</si>
  <si>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</si>
  <si>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</si>
  <si>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</si>
  <si>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</si>
  <si>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</si>
  <si>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</si>
  <si>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</si>
  <si>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</si>
  <si>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</si>
  <si>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</si>
  <si>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</si>
  <si>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</si>
  <si>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</si>
  <si>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</si>
  <si>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</si>
  <si>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</si>
  <si>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</si>
  <si>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</si>
  <si>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</si>
  <si>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</si>
  <si>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</si>
  <si>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</si>
  <si>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</si>
  <si>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</si>
  <si>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</si>
  <si>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</si>
  <si>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</si>
  <si>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</si>
  <si>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</si>
  <si>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</si>
  <si>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</si>
  <si>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</si>
  <si>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</si>
  <si>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</si>
  <si>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</si>
  <si>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</si>
  <si>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</si>
  <si>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</si>
  <si>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</si>
  <si>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</si>
  <si>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</si>
  <si>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</si>
  <si>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</si>
  <si>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</si>
  <si>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</si>
  <si>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</si>
  <si>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</si>
  <si>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</si>
  <si>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</si>
  <si>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</si>
  <si>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</si>
  <si>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</si>
  <si>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</si>
  <si>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</si>
  <si>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</si>
  <si>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</si>
  <si>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</si>
  <si>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</si>
  <si>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</si>
  <si>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</si>
  <si>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</si>
  <si>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</si>
  <si>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</si>
  <si>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</si>
  <si>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</si>
  <si>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</si>
  <si>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</si>
  <si>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</si>
  <si>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</si>
  <si>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</si>
  <si>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</si>
  <si>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</si>
  <si>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</si>
  <si>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</si>
  <si>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</si>
  <si>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</si>
  <si>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</si>
  <si>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</si>
  <si>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</si>
  <si>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</si>
  <si>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</si>
  <si>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</si>
  <si>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</si>
  <si>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</si>
  <si>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</si>
  <si>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</si>
  <si>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</si>
  <si>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</si>
  <si>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</si>
  <si>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</si>
  <si>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</si>
  <si>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</si>
  <si>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</si>
  <si>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</si>
  <si>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</si>
  <si>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</si>
  <si>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</si>
  <si>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</si>
  <si>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</si>
  <si>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</si>
  <si>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</si>
  <si>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</si>
  <si>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</si>
  <si>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</si>
  <si>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</si>
  <si>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</si>
  <si>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</si>
  <si>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</si>
  <si>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</si>
  <si>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</si>
  <si>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</si>
  <si>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</si>
  <si>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</si>
  <si>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</si>
  <si>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</si>
  <si>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</si>
  <si>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</si>
  <si>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</si>
  <si>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</si>
  <si>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</si>
  <si>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</si>
  <si>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</si>
  <si>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</si>
  <si>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</si>
  <si>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</si>
  <si>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</si>
  <si>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</si>
  <si>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</si>
  <si>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</si>
  <si>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</si>
  <si>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</si>
  <si>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</si>
  <si>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</si>
  <si>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</si>
  <si>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</si>
  <si>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</si>
  <si>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</si>
  <si>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</si>
  <si>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</si>
  <si>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</si>
  <si>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</si>
  <si>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</si>
  <si>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</si>
  <si>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</si>
  <si>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</si>
  <si>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</si>
  <si>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</si>
  <si>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</si>
  <si>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</si>
  <si>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</si>
  <si>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</si>
  <si>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</si>
  <si>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</si>
  <si>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</si>
  <si>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</si>
  <si>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</si>
  <si>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</si>
  <si>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</si>
  <si>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</si>
  <si>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</si>
  <si>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</si>
  <si>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</si>
  <si>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</si>
  <si>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</si>
  <si>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</si>
  <si>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</si>
  <si>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</si>
  <si>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</si>
  <si>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</si>
  <si>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</si>
  <si>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</si>
  <si>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</si>
  <si>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</si>
  <si>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</si>
  <si>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</si>
  <si>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</si>
  <si>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</si>
  <si>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</si>
  <si>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</si>
  <si>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</si>
  <si>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</si>
  <si>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</si>
  <si>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</si>
  <si>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</si>
  <si>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</si>
  <si>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</si>
  <si>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</si>
  <si>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</si>
  <si>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</si>
  <si>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</si>
  <si>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</si>
  <si>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</si>
  <si>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</si>
  <si>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</si>
  <si>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</si>
  <si>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</si>
  <si>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</si>
  <si>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</si>
  <si>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</si>
  <si>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</si>
  <si>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</si>
  <si>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</si>
  <si>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</si>
  <si>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</si>
  <si>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</si>
  <si>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</si>
  <si>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</si>
  <si>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</si>
  <si>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</si>
  <si>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</si>
  <si>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</si>
  <si>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</si>
  <si>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</si>
  <si>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</si>
  <si>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</si>
  <si>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</si>
  <si>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</si>
  <si>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</si>
  <si>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</si>
  <si>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</si>
  <si>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</si>
  <si>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</si>
  <si>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</si>
  <si>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</si>
  <si>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</si>
  <si>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</si>
  <si>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</si>
  <si>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</si>
  <si>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</si>
  <si>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</si>
  <si>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</si>
  <si>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</si>
  <si>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</si>
  <si>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</si>
  <si>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</si>
  <si>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</si>
  <si>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</si>
  <si>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</si>
  <si>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</si>
  <si>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</si>
  <si>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</si>
  <si>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</si>
  <si>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</si>
  <si>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</si>
  <si>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</si>
  <si>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</si>
  <si>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</si>
  <si>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</si>
  <si>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</si>
  <si>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</si>
  <si>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</si>
  <si>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</si>
  <si>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</si>
  <si>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</si>
  <si>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</si>
  <si>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</si>
  <si>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</si>
  <si>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</si>
  <si>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</si>
  <si>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</si>
  <si>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</si>
  <si>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</si>
  <si>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</si>
  <si>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</si>
  <si>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</si>
  <si>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</si>
  <si>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</si>
  <si>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</si>
  <si>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</si>
  <si>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</si>
  <si>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</si>
  <si>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</si>
  <si>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</si>
  <si>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</si>
  <si>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</si>
  <si>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</si>
  <si>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</si>
  <si>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</si>
  <si>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</si>
  <si>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</si>
  <si>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</si>
  <si>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</si>
  <si>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</si>
  <si>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</si>
  <si>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</si>
  <si>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</si>
  <si>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</si>
  <si>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</si>
  <si>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</si>
  <si>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</si>
  <si>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</si>
  <si>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</si>
  <si>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</si>
  <si>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</si>
  <si>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</si>
  <si>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</si>
  <si>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</si>
  <si>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</si>
  <si>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</si>
  <si>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</si>
  <si>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</si>
  <si>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</si>
  <si>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</si>
  <si>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</si>
  <si>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</si>
  <si>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</si>
  <si>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</si>
  <si>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</si>
  <si>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</si>
  <si>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</si>
  <si>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</si>
  <si>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</si>
  <si>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</si>
  <si>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</si>
  <si>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</si>
  <si>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</si>
  <si>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</si>
  <si>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</si>
  <si>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</si>
  <si>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</si>
  <si>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</si>
  <si>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</si>
  <si>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</si>
  <si>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</si>
  <si>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</si>
  <si>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</si>
  <si>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</si>
  <si>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</si>
  <si>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</si>
  <si>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</si>
  <si>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</si>
  <si>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</si>
  <si>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</si>
  <si>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</si>
  <si>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</si>
  <si>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</si>
  <si>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</si>
  <si>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</si>
  <si>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</si>
  <si>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</si>
  <si>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</si>
  <si>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</si>
  <si>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</si>
  <si>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</si>
  <si>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</si>
  <si>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</si>
  <si>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</si>
  <si>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</si>
  <si>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</si>
  <si>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</si>
  <si>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</si>
  <si>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</si>
  <si>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</si>
  <si>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</si>
  <si>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</si>
  <si>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</si>
  <si>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</si>
  <si>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</si>
  <si>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</si>
  <si>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</si>
  <si>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</si>
  <si>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</si>
  <si>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</si>
  <si>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</si>
  <si>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</si>
  <si>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</si>
  <si>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</si>
  <si>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</si>
  <si>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</si>
  <si>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</si>
  <si>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</si>
  <si>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</si>
  <si>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</si>
  <si>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</si>
  <si>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</si>
  <si>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</si>
  <si>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</si>
  <si>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</si>
  <si>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</si>
  <si>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</si>
  <si>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</si>
  <si>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</si>
  <si>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</si>
  <si>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</si>
  <si>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</si>
  <si>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</si>
  <si>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</si>
  <si>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</si>
  <si>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</si>
  <si>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</si>
  <si>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</si>
  <si>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</si>
  <si>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</si>
  <si>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</si>
  <si>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</si>
  <si>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</si>
  <si>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</si>
  <si>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</si>
  <si>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</si>
  <si>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</si>
  <si>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</si>
  <si>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</si>
  <si>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</si>
  <si>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</si>
  <si>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</si>
  <si>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</si>
  <si>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</si>
  <si>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</si>
  <si>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</si>
  <si>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</si>
  <si>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</si>
  <si>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</si>
  <si>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</si>
  <si>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</si>
  <si>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</si>
  <si>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</si>
  <si>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</si>
  <si>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</si>
  <si>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</si>
  <si>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</si>
  <si>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</si>
  <si>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</si>
  <si>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</si>
  <si>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</si>
  <si>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</si>
  <si>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</si>
  <si>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</si>
  <si>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</si>
  <si>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</si>
  <si>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</si>
  <si>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</si>
  <si>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</si>
  <si>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</si>
  <si>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</si>
  <si>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</si>
  <si>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</si>
  <si>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</si>
  <si>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</si>
  <si>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</si>
  <si>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</si>
  <si>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</si>
  <si>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</si>
  <si>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</si>
  <si>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</si>
  <si>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</si>
  <si>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</si>
  <si>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</si>
  <si>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</si>
  <si>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</si>
  <si>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</si>
  <si>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</si>
  <si>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</si>
  <si>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</si>
  <si>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</si>
  <si>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</si>
  <si>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</si>
  <si>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</si>
  <si>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</si>
  <si>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</si>
  <si>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</si>
  <si>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</si>
  <si>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</si>
  <si>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</si>
  <si>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</si>
  <si>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</si>
  <si>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</si>
  <si>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</si>
  <si>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</si>
  <si>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</si>
  <si>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</si>
  <si>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</si>
  <si>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</si>
  <si>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</si>
  <si>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</si>
  <si>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</si>
  <si>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</si>
  <si>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</si>
  <si>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</si>
  <si>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</si>
  <si>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</si>
  <si>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</si>
  <si>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</si>
  <si>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</si>
  <si>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</si>
  <si>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</si>
  <si>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</si>
  <si>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</si>
  <si>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</si>
  <si>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</si>
  <si>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</si>
  <si>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</si>
  <si>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</si>
  <si>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</si>
  <si>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</si>
  <si>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</si>
  <si>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</si>
  <si>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</si>
  <si>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</si>
  <si>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</si>
  <si>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</si>
  <si>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</si>
  <si>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</si>
  <si>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</si>
  <si>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</si>
  <si>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</si>
  <si>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</si>
  <si>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</si>
  <si>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</si>
  <si>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</si>
  <si>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</si>
  <si>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</si>
  <si>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</si>
  <si>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</si>
  <si>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</si>
  <si>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</si>
  <si>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</si>
  <si>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</si>
  <si>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</si>
  <si>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</si>
  <si>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</si>
  <si>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</si>
  <si>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</si>
  <si>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</si>
  <si>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</si>
  <si>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</si>
  <si>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</si>
  <si>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</si>
  <si>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</si>
  <si>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</si>
  <si>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</si>
  <si>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</si>
  <si>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</si>
  <si>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</si>
  <si>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</si>
  <si>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</si>
  <si>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</si>
  <si>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</si>
  <si>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</si>
  <si>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</si>
  <si>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</si>
  <si>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</si>
  <si>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</si>
  <si>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</si>
  <si>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</si>
  <si>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</si>
  <si>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</si>
  <si>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</si>
  <si>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</si>
  <si>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</si>
  <si>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</si>
  <si>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</si>
  <si>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</si>
  <si>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</si>
  <si>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</si>
  <si>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</si>
  <si>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</si>
  <si>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</si>
  <si>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</si>
  <si>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</si>
  <si>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</si>
  <si>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</si>
  <si>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</si>
  <si>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</si>
  <si>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</si>
  <si>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</si>
  <si>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</si>
  <si>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</si>
  <si>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</si>
  <si>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</si>
  <si>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</si>
  <si>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</si>
  <si>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</si>
  <si>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</si>
  <si>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</si>
  <si>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</si>
  <si>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</si>
  <si>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</si>
  <si>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</si>
  <si>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</si>
  <si>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</si>
  <si>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</si>
  <si>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</si>
  <si>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</si>
  <si>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</si>
  <si>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</si>
  <si>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</si>
  <si>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</si>
  <si>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</si>
  <si>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</si>
  <si>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</si>
  <si>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</si>
  <si>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</si>
  <si>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</si>
  <si>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</si>
  <si>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</si>
  <si>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</si>
  <si>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</si>
  <si>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</si>
  <si>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</si>
  <si>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</si>
  <si>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</si>
  <si>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</si>
  <si>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</si>
  <si>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</si>
  <si>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</si>
  <si>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</si>
  <si>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</si>
  <si>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</si>
  <si>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</si>
  <si>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</si>
  <si>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</si>
  <si>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</si>
  <si>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</si>
  <si>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</si>
  <si>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</si>
  <si>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</si>
  <si>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</si>
  <si>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</si>
  <si>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</si>
  <si>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</si>
  <si>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</si>
  <si>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</si>
  <si>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</si>
  <si>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</si>
  <si>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</si>
  <si>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</si>
  <si>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</si>
  <si>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</si>
  <si>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</si>
  <si>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</si>
  <si>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</si>
  <si>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</si>
  <si>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</si>
  <si>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</si>
  <si>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</si>
  <si>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</si>
  <si>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</si>
  <si>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</si>
  <si>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</si>
  <si>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</si>
  <si>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</si>
  <si>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</si>
  <si>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</si>
  <si>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</si>
  <si>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</si>
  <si>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</si>
  <si>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</si>
  <si>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</si>
  <si>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</si>
  <si>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</si>
  <si>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</si>
  <si>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</si>
  <si>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</si>
  <si>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</si>
  <si>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</si>
  <si>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</si>
  <si>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</si>
  <si>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</si>
  <si>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</si>
  <si>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</si>
  <si>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</si>
  <si>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</si>
  <si>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</si>
  <si>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</si>
  <si>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</si>
  <si>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</si>
  <si>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</si>
  <si>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</si>
  <si>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</si>
  <si>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</si>
  <si>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</si>
  <si>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</si>
  <si>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</si>
  <si>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</si>
  <si>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</si>
  <si>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</si>
  <si>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</si>
  <si>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</si>
  <si>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</si>
  <si>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</si>
  <si>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</si>
  <si>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</si>
  <si>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</si>
  <si>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</si>
  <si>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</si>
  <si>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</si>
  <si>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</si>
  <si>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</si>
  <si>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</si>
  <si>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</si>
  <si>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</si>
  <si>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</si>
  <si>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</si>
  <si>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</si>
  <si>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</si>
  <si>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</si>
  <si>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</si>
  <si>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</si>
  <si>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</si>
  <si>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</si>
  <si>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</si>
  <si>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</si>
  <si>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</si>
  <si>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</si>
  <si>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</si>
  <si>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</si>
  <si>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</si>
  <si>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</si>
  <si>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</si>
  <si>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</si>
  <si>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</si>
  <si>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</si>
  <si>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</si>
  <si>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</si>
  <si>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</si>
  <si>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</si>
  <si>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</si>
  <si>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</si>
  <si>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</si>
  <si>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</si>
  <si>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</si>
  <si>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</si>
  <si>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</si>
  <si>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</si>
  <si>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</si>
  <si>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</si>
  <si>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</si>
  <si>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</si>
  <si>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</si>
  <si>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</si>
  <si>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</si>
  <si>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</si>
  <si>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</si>
  <si>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</si>
  <si>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</si>
  <si>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</si>
  <si>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</si>
  <si>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</si>
  <si>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</si>
  <si>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</si>
  <si>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</si>
  <si>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</si>
  <si>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</si>
  <si>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</si>
  <si>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</si>
  <si>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</si>
  <si>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</si>
  <si>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</si>
  <si>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</si>
  <si>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</si>
  <si>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</si>
  <si>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</si>
  <si>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</si>
  <si>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</si>
  <si>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</si>
  <si>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</si>
  <si>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</si>
  <si>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</si>
  <si>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</si>
  <si>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</si>
  <si>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</si>
  <si>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</si>
  <si>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</si>
  <si>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</si>
  <si>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</si>
  <si>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</si>
  <si>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</si>
  <si>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</si>
  <si>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</si>
  <si>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</si>
  <si>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</si>
  <si>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</si>
  <si>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</si>
  <si>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</si>
  <si>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</si>
  <si>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</si>
  <si>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</si>
  <si>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</si>
  <si>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</si>
  <si>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</si>
  <si>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</si>
  <si>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</si>
  <si>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</si>
  <si>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</si>
  <si>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</si>
  <si>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</si>
  <si>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</si>
  <si>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</si>
  <si>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</si>
  <si>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</si>
  <si>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</si>
  <si>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</si>
  <si>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</si>
  <si>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</si>
  <si>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</si>
  <si>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</si>
  <si>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</si>
  <si>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</si>
  <si>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</si>
  <si>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</si>
  <si>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</si>
  <si>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</si>
  <si>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</si>
  <si>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</si>
  <si>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</si>
  <si>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</si>
  <si>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</si>
  <si>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</si>
  <si>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</si>
  <si>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</si>
  <si>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</si>
  <si>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</si>
  <si>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</si>
  <si>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</si>
  <si>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</si>
  <si>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</si>
  <si>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</si>
  <si>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</si>
  <si>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</si>
  <si>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</si>
  <si>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</si>
  <si>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</si>
  <si>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</si>
  <si>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</si>
  <si>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</si>
  <si>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</si>
  <si>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</si>
  <si>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</si>
  <si>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</si>
  <si>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</si>
  <si>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</si>
  <si>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</si>
  <si>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</si>
  <si>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</si>
  <si>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</si>
  <si>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</si>
  <si>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</si>
  <si>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</si>
  <si>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</si>
  <si>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</si>
  <si>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</si>
  <si>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</si>
  <si>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</si>
  <si>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</si>
  <si>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</si>
  <si>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</si>
  <si>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</si>
  <si>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</si>
  <si>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</si>
  <si>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</si>
  <si>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</si>
  <si>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</si>
  <si>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</si>
  <si>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</si>
  <si>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</si>
  <si>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</si>
  <si>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</si>
  <si>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</si>
  <si>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</si>
  <si>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</si>
  <si>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</si>
  <si>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</si>
  <si>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</si>
  <si>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</si>
  <si>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</si>
  <si>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</si>
  <si>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</si>
  <si>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</si>
  <si>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</si>
  <si>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</si>
  <si>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</si>
  <si>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</si>
  <si>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</si>
  <si>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</si>
  <si>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</si>
  <si>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</si>
  <si>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</si>
  <si>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</si>
  <si>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</si>
  <si>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</si>
  <si>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</si>
  <si>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</si>
  <si>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</si>
  <si>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</si>
  <si>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</si>
  <si>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</si>
  <si>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</si>
  <si>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</si>
  <si>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</si>
  <si>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</si>
  <si>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</si>
  <si>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</si>
  <si>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</si>
  <si>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</si>
  <si>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</si>
  <si>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</si>
  <si>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</si>
  <si>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</si>
  <si>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</si>
  <si>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</si>
  <si>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</si>
  <si>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</si>
  <si>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</si>
  <si>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</si>
  <si>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</si>
  <si>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</si>
  <si>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</si>
  <si>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</si>
  <si>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</si>
  <si>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</si>
  <si>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</si>
  <si>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</si>
  <si>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</si>
  <si>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</si>
  <si>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</si>
  <si>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</si>
  <si>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</si>
  <si>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</si>
  <si>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</si>
  <si>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</si>
  <si>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</si>
  <si>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</si>
  <si>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</si>
  <si>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</si>
  <si>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</si>
  <si>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</si>
  <si>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</si>
  <si>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</si>
  <si>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</si>
  <si>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</si>
  <si>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</si>
  <si>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</si>
  <si>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</si>
  <si>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</si>
  <si>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</si>
  <si>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</si>
  <si>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</si>
  <si>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</si>
  <si>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</si>
  <si>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</si>
  <si>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</si>
  <si>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</si>
  <si>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</si>
  <si>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</si>
  <si>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</si>
  <si>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</si>
  <si>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</si>
  <si>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</si>
  <si>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</si>
  <si>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</si>
  <si>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</si>
  <si>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</si>
  <si>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</si>
  <si>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</si>
  <si>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</si>
  <si>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</si>
  <si>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</si>
  <si>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</si>
  <si>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</si>
  <si>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</si>
  <si>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</si>
  <si>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</si>
  <si>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</si>
  <si>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</si>
  <si>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</si>
  <si>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</si>
  <si>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</si>
  <si>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</si>
  <si>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</si>
  <si>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</si>
  <si>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</si>
  <si>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</si>
  <si>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</si>
  <si>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</si>
  <si>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</si>
  <si>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</si>
  <si>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</si>
  <si>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</si>
  <si>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</si>
  <si>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</si>
  <si>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</si>
  <si>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</si>
  <si>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</si>
  <si>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</si>
  <si>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</si>
  <si>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</si>
  <si>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</si>
  <si>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</si>
  <si>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</si>
  <si>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</si>
  <si>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</si>
  <si>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</si>
  <si>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</si>
  <si>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</si>
  <si>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</si>
  <si>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</si>
  <si>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</si>
  <si>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</si>
  <si>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</si>
  <si>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</si>
  <si>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</si>
  <si>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</si>
  <si>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</si>
  <si>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</si>
  <si>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</si>
  <si>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</si>
  <si>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</si>
  <si>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</si>
  <si>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</si>
  <si>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</si>
  <si>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</si>
  <si>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</si>
  <si>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</si>
  <si>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</si>
  <si>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</si>
  <si>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</si>
  <si>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</si>
  <si>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</si>
  <si>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</si>
  <si>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</si>
  <si>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</si>
  <si>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</si>
  <si>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</si>
  <si>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</si>
  <si>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</si>
  <si>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</si>
  <si>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</si>
  <si>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</si>
  <si>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</si>
  <si>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</si>
  <si>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</si>
  <si>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</si>
  <si>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</si>
  <si>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</si>
  <si>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</si>
  <si>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</si>
  <si>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</si>
  <si>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</si>
  <si>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</si>
  <si>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</si>
  <si>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</si>
  <si>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</si>
  <si>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</si>
  <si>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</si>
  <si>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</si>
  <si>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</si>
  <si>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</si>
  <si>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</si>
  <si>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</si>
  <si>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</si>
  <si>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</si>
  <si>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</si>
  <si>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</si>
  <si>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</si>
  <si>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</si>
  <si>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</si>
  <si>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</si>
  <si>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</si>
  <si>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</si>
  <si>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</si>
  <si>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</si>
  <si>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</si>
  <si>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</si>
  <si>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</si>
  <si>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</si>
  <si>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</si>
  <si>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</si>
  <si>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</si>
  <si>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</si>
  <si>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</si>
  <si>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</si>
  <si>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</si>
  <si>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</si>
  <si>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</si>
  <si>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</si>
  <si>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</si>
  <si>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</si>
  <si>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</si>
  <si>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</si>
  <si>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</si>
  <si>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</si>
  <si>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</si>
  <si>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</si>
  <si>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</si>
  <si>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</si>
  <si>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</si>
  <si>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</si>
  <si>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</si>
  <si>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</si>
  <si>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</si>
  <si>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</si>
  <si>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</si>
  <si>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</si>
  <si>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</si>
  <si>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</si>
  <si>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</si>
  <si>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</si>
  <si>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</si>
  <si>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</si>
  <si>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</si>
  <si>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</si>
  <si>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</si>
  <si>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</si>
  <si>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</si>
  <si>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</si>
  <si>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</si>
  <si>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</si>
  <si>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</si>
  <si>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</si>
  <si>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</si>
  <si>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</si>
  <si>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</si>
  <si>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</si>
  <si>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</si>
  <si>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</si>
  <si>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</si>
  <si>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</si>
  <si>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</si>
  <si>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</si>
  <si>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</si>
  <si>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</si>
  <si>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</si>
  <si>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</si>
  <si>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</si>
  <si>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</si>
  <si>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</si>
  <si>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</si>
  <si>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</si>
  <si>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</si>
  <si>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</si>
  <si>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</si>
  <si>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</si>
  <si>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</si>
  <si>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</si>
  <si>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</si>
  <si>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</si>
  <si>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</si>
  <si>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</si>
  <si>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</si>
  <si>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</si>
  <si>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</si>
  <si>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</si>
  <si>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</si>
  <si>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</si>
  <si>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</si>
  <si>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</si>
  <si>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</si>
  <si>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</si>
  <si>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</si>
  <si>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</si>
  <si>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</si>
  <si>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</si>
  <si>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</si>
  <si>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</si>
  <si>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</si>
  <si>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</si>
  <si>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</si>
  <si>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</si>
  <si>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</si>
  <si>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</si>
  <si>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</si>
  <si>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</si>
  <si>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</si>
  <si>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</si>
  <si>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</si>
  <si>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</si>
  <si>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</si>
  <si>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</si>
  <si>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</si>
  <si>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</si>
  <si>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</si>
  <si>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</si>
  <si>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</si>
  <si>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</si>
  <si>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</si>
  <si>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</si>
  <si>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</si>
  <si>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</si>
  <si>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</si>
  <si>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</si>
  <si>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</si>
  <si>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</si>
  <si>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</si>
  <si>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</si>
  <si>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</si>
  <si>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</si>
  <si>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</si>
  <si>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</si>
  <si>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</si>
  <si>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</si>
  <si>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</si>
  <si>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</si>
  <si>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</si>
  <si>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</si>
  <si>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</si>
  <si>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</si>
  <si>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</si>
  <si>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</si>
  <si>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</si>
  <si>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</si>
  <si>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</si>
  <si>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</si>
  <si>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</si>
  <si>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</si>
  <si>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</si>
  <si>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</si>
  <si>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</si>
  <si>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</si>
  <si>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</si>
  <si>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</si>
  <si>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</si>
  <si>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</si>
  <si>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</si>
  <si>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</si>
  <si>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</si>
  <si>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</si>
  <si>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</si>
  <si>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</si>
  <si>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</si>
  <si>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</si>
  <si>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</si>
  <si>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</si>
  <si>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</si>
  <si>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</si>
  <si>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</si>
  <si>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</si>
  <si>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</si>
  <si>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</si>
  <si>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</si>
  <si>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</si>
  <si>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</si>
  <si>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</si>
  <si>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</si>
  <si>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</si>
  <si>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</si>
  <si>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</si>
  <si>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</si>
  <si>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</si>
  <si>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</si>
  <si>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</si>
  <si>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</si>
  <si>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</si>
  <si>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</si>
  <si>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</si>
  <si>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</si>
  <si>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</si>
  <si>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</si>
  <si>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</si>
  <si>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</si>
  <si>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</si>
  <si>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</si>
  <si>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</si>
  <si>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</si>
  <si>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</si>
  <si>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</si>
  <si>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</si>
  <si>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</si>
  <si>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</si>
  <si>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</si>
  <si>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</si>
  <si>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</si>
  <si>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</si>
  <si>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</si>
  <si>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</si>
  <si>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</si>
  <si>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</si>
  <si>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</si>
  <si>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</si>
  <si>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</si>
  <si>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</si>
  <si>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</si>
  <si>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</si>
  <si>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</si>
  <si>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</si>
  <si>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</si>
  <si>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</si>
  <si>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</si>
  <si>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</si>
  <si>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</si>
  <si>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</si>
  <si>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</si>
  <si>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</si>
  <si>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</si>
  <si>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</si>
  <si>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</si>
  <si>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</si>
  <si>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</si>
  <si>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</si>
  <si>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</si>
  <si>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</si>
  <si>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</si>
  <si>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</si>
  <si>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</si>
  <si>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</si>
  <si>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</si>
  <si>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</si>
  <si>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</si>
  <si>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</si>
  <si>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</si>
  <si>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</si>
  <si>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</si>
  <si>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</si>
  <si>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</si>
  <si>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</si>
  <si>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</si>
  <si>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</si>
  <si>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</si>
  <si>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</si>
  <si>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</si>
  <si>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</si>
  <si>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</si>
  <si>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</si>
  <si>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</si>
  <si>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</si>
  <si>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</si>
  <si>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</si>
  <si>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</si>
  <si>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</si>
  <si>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</si>
  <si>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</si>
  <si>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</si>
  <si>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</si>
  <si>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</si>
  <si>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</si>
  <si>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</si>
  <si>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</si>
  <si>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</si>
  <si>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</si>
  <si>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</si>
  <si>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</si>
  <si>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</si>
  <si>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</si>
  <si>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</si>
  <si>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</si>
  <si>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</si>
  <si>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</si>
  <si>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</si>
  <si>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</si>
  <si>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</si>
  <si>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</si>
  <si>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</si>
  <si>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</si>
  <si>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</si>
  <si>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</si>
  <si>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</si>
  <si>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</si>
  <si>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</si>
  <si>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</si>
  <si>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</si>
  <si>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</si>
  <si>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</si>
  <si>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</si>
  <si>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</si>
  <si>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</si>
  <si>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</si>
  <si>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</si>
  <si>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</si>
  <si>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</si>
  <si>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</si>
  <si>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</si>
  <si>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</si>
  <si>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</si>
  <si>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</si>
  <si>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</si>
  <si>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</si>
  <si>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</si>
  <si>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</si>
  <si>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</si>
  <si>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</si>
  <si>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</si>
  <si>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</si>
  <si>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</si>
  <si>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</si>
  <si>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</si>
  <si>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</si>
  <si>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</si>
  <si>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</si>
  <si>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</si>
  <si>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</si>
  <si>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</si>
  <si>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</si>
  <si>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</si>
  <si>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</si>
  <si>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</si>
  <si>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</si>
  <si>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</si>
  <si>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</si>
  <si>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</si>
  <si>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</si>
  <si>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</si>
  <si>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</si>
  <si>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</si>
  <si>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</si>
  <si>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</si>
  <si>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</si>
  <si>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</si>
  <si>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</si>
  <si>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</si>
  <si>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</si>
  <si>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</si>
  <si>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</si>
  <si>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</si>
  <si>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</si>
  <si>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</si>
  <si>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</si>
  <si>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</si>
  <si>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</si>
  <si>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</si>
  <si>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</si>
  <si>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</si>
  <si>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</si>
  <si>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</si>
  <si>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</si>
  <si>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</si>
  <si>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</si>
  <si>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</si>
  <si>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</si>
  <si>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</si>
  <si>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</si>
  <si>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</si>
  <si>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</si>
  <si>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</si>
  <si>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</si>
  <si>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</si>
  <si>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</si>
  <si>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</si>
  <si>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</si>
  <si>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</si>
  <si>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</si>
  <si>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</si>
  <si>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</si>
  <si>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</si>
  <si>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</si>
  <si>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</si>
  <si>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</si>
  <si>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</si>
  <si>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</si>
  <si>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</si>
  <si>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</si>
  <si>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</si>
  <si>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</si>
  <si>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</si>
  <si>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</si>
  <si>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</si>
  <si>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</si>
  <si>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</si>
  <si>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</si>
  <si>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</si>
  <si>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</si>
  <si>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</si>
  <si>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</si>
  <si>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</si>
  <si>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</si>
  <si>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</si>
  <si>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</si>
  <si>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</si>
  <si>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</si>
  <si>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</si>
  <si>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</si>
  <si>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</si>
  <si>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</si>
  <si>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</si>
  <si>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</si>
  <si>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</si>
  <si>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</si>
  <si>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</si>
  <si>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</si>
  <si>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</si>
  <si>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</si>
  <si>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</si>
  <si>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</si>
  <si>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</si>
  <si>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</si>
  <si>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</si>
  <si>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</si>
  <si>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</si>
  <si>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</si>
  <si>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</si>
  <si>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</si>
  <si>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</si>
  <si>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</si>
  <si>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</si>
  <si>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</si>
  <si>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</si>
  <si>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</si>
  <si>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</si>
  <si>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</si>
  <si>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</si>
  <si>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</si>
  <si>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</si>
  <si>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</si>
  <si>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</si>
  <si>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</si>
  <si>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</si>
  <si>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</si>
  <si>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</si>
  <si>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</si>
  <si>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</si>
  <si>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</si>
  <si>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</si>
  <si>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</si>
  <si>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</si>
  <si>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</si>
  <si>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</si>
  <si>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</si>
  <si>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</si>
  <si>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</si>
  <si>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</si>
  <si>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</si>
  <si>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</si>
  <si>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</si>
  <si>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</si>
  <si>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</si>
  <si>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</si>
  <si>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</si>
  <si>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</si>
  <si>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</si>
  <si>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</si>
  <si>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</si>
  <si>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</si>
  <si>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</si>
  <si>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</si>
  <si>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</si>
  <si>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</si>
  <si>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</si>
  <si>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</si>
  <si>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</si>
  <si>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</si>
  <si>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</si>
  <si>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</si>
  <si>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</si>
  <si>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</si>
  <si>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</si>
  <si>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</si>
  <si>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</si>
  <si>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</si>
  <si>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</si>
  <si>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</si>
  <si>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</si>
  <si>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</si>
  <si>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</si>
  <si>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</si>
  <si>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</si>
  <si>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</si>
  <si>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</si>
  <si>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</si>
  <si>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</si>
  <si>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</si>
  <si>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</si>
  <si>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</si>
  <si>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</si>
  <si>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</si>
  <si>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</si>
  <si>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</si>
  <si>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</si>
  <si>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</si>
  <si>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</si>
  <si>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</si>
  <si>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</si>
  <si>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</si>
  <si>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</si>
  <si>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</si>
  <si>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</si>
  <si>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</si>
  <si>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</si>
  <si>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</si>
  <si>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</si>
  <si>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</si>
  <si>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</si>
  <si>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</si>
  <si>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</si>
  <si>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</si>
  <si>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</si>
  <si>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</si>
  <si>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</si>
  <si>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</si>
  <si>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</si>
  <si>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</si>
  <si>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</si>
  <si>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</si>
  <si>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</si>
  <si>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</si>
  <si>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</si>
  <si>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</si>
  <si>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</si>
  <si>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</si>
  <si>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</si>
  <si>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</si>
  <si>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</si>
  <si>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</si>
  <si>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</si>
  <si>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</si>
  <si>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</si>
  <si>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</si>
  <si>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</si>
  <si>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</si>
  <si>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</si>
  <si>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</si>
  <si>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</si>
  <si>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</si>
  <si>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</si>
  <si>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</si>
  <si>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</si>
  <si>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</si>
  <si>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</si>
  <si>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</si>
  <si>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</si>
  <si>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</si>
  <si>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</si>
  <si>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</si>
  <si>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</si>
  <si>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</si>
  <si>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</si>
  <si>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</si>
  <si>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</si>
  <si>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</si>
  <si>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</si>
  <si>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</si>
  <si>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</si>
  <si>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</si>
  <si>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</si>
  <si>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</si>
  <si>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</si>
  <si>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</si>
  <si>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</si>
  <si>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</si>
  <si>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</si>
  <si>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</si>
  <si>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</si>
  <si>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</si>
  <si>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</si>
  <si>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</si>
  <si>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</si>
  <si>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</si>
  <si>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</si>
  <si>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</si>
  <si>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</si>
  <si>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</si>
  <si>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</si>
  <si>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</si>
  <si>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</si>
  <si>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</si>
  <si>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</si>
  <si>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</si>
  <si>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</si>
  <si>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</si>
  <si>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</si>
  <si>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</si>
  <si>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</si>
  <si>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</si>
  <si>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</si>
  <si>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</si>
  <si>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</si>
  <si>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</si>
  <si>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</si>
  <si>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</si>
  <si>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</si>
  <si>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</si>
  <si>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</si>
  <si>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</si>
  <si>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</si>
  <si>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</si>
  <si>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</si>
  <si>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</si>
  <si>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</si>
  <si>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</si>
  <si>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</si>
  <si>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</si>
  <si>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</si>
  <si>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</si>
  <si>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</si>
  <si>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</si>
  <si>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</si>
  <si>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</si>
  <si>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</si>
  <si>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</si>
  <si>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</si>
  <si>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</si>
  <si>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</si>
  <si>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</si>
  <si>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</si>
  <si>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</si>
  <si>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</si>
  <si>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</si>
  <si>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</si>
  <si>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</si>
  <si>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</si>
  <si>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</si>
  <si>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</si>
  <si>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</si>
  <si>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</si>
  <si>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</si>
  <si>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</si>
  <si>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</si>
  <si>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</si>
  <si>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</si>
  <si>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</si>
  <si>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</si>
  <si>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</si>
  <si>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</si>
  <si>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</si>
  <si>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</si>
  <si>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</si>
  <si>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</si>
  <si>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</si>
  <si>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</si>
  <si>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</si>
  <si>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</si>
  <si>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</si>
  <si>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</si>
  <si>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</si>
  <si>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</si>
  <si>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</si>
  <si>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</si>
  <si>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</si>
  <si>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</si>
  <si>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</si>
  <si>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</si>
  <si>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</si>
  <si>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</si>
  <si>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</si>
  <si>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</si>
  <si>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</si>
  <si>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</si>
  <si>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</si>
  <si>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</si>
  <si>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</si>
  <si>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</si>
  <si>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</si>
  <si>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</si>
  <si>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</si>
  <si>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</si>
  <si>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</si>
  <si>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</si>
  <si>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</si>
  <si>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</si>
  <si>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</si>
  <si>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</si>
  <si>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</si>
  <si>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</si>
  <si>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</si>
  <si>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</si>
  <si>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</si>
  <si>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</si>
  <si>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</si>
  <si>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</si>
  <si>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</si>
  <si>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</si>
  <si>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</si>
  <si>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</si>
  <si>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</si>
  <si>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</si>
  <si>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</si>
  <si>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</si>
  <si>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</si>
  <si>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</si>
  <si>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</si>
  <si>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</si>
  <si>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</si>
  <si>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</si>
  <si>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</si>
  <si>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</si>
  <si>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</si>
  <si>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</si>
  <si>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</si>
  <si>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</si>
  <si>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</si>
  <si>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</si>
  <si>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</si>
  <si>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</si>
  <si>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</si>
  <si>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</si>
  <si>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</si>
  <si>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</si>
  <si>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</si>
  <si>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</si>
  <si>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</si>
  <si>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</si>
  <si>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</si>
  <si>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</si>
  <si>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</si>
  <si>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</si>
  <si>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</si>
  <si>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</si>
  <si>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</si>
  <si>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</si>
  <si>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</si>
  <si>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</si>
  <si>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</si>
  <si>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</si>
  <si>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</si>
  <si>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</si>
  <si>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</si>
  <si>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</si>
  <si>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</si>
  <si>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</si>
  <si>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</si>
  <si>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</si>
  <si>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</si>
  <si>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</si>
  <si>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</si>
  <si>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</si>
  <si>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</si>
  <si>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</si>
  <si>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</si>
  <si>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</si>
  <si>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</si>
  <si>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</si>
  <si>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</si>
  <si>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</si>
  <si>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</si>
  <si>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</si>
  <si>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</si>
  <si>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</si>
  <si>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</si>
  <si>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</si>
  <si>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</si>
  <si>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</si>
  <si>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</si>
  <si>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</si>
  <si>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</si>
  <si>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</si>
  <si>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</si>
  <si>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</si>
  <si>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</si>
  <si>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</si>
  <si>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</si>
  <si>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</si>
  <si>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</si>
  <si>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</si>
  <si>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</si>
  <si>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</si>
  <si>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</si>
  <si>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</si>
  <si>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</si>
  <si>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</si>
  <si>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</si>
  <si>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</si>
  <si>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</si>
  <si>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</si>
  <si>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</si>
  <si>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</si>
  <si>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</si>
  <si>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</si>
  <si>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</si>
  <si>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</si>
  <si>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</si>
  <si>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</si>
  <si>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</si>
  <si>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</si>
  <si>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</si>
  <si>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</si>
  <si>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</si>
  <si>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</si>
  <si>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</si>
  <si>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</si>
  <si>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</si>
  <si>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</si>
  <si>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</si>
  <si>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</si>
  <si>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</si>
  <si>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</si>
  <si>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</si>
  <si>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</si>
  <si>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</si>
  <si>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</si>
  <si>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</si>
  <si>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</si>
  <si>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</si>
  <si>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</si>
  <si>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</si>
  <si>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</si>
  <si>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</si>
  <si>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</si>
  <si>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</si>
  <si>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</si>
  <si>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</si>
  <si>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</si>
  <si>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</si>
  <si>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</si>
  <si>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</si>
  <si>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</si>
  <si>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</si>
  <si>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</si>
  <si>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</si>
  <si>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</si>
  <si>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</si>
  <si>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</si>
  <si>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</si>
  <si>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</si>
  <si>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</si>
  <si>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</si>
  <si>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</si>
  <si>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</si>
  <si>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</si>
  <si>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</si>
  <si>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</si>
  <si>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</si>
  <si>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</si>
  <si>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</si>
  <si>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</si>
  <si>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</si>
  <si>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</si>
  <si>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</si>
  <si>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</si>
  <si>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</si>
  <si>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</si>
  <si>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</si>
  <si>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</si>
  <si>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</si>
  <si>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</si>
  <si>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</si>
  <si>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</si>
  <si>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</si>
  <si>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</si>
  <si>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</si>
  <si>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</si>
  <si>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</si>
  <si>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</si>
  <si>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</si>
  <si>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</si>
  <si>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</si>
  <si>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</si>
  <si>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</si>
  <si>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</si>
  <si>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</si>
  <si>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</si>
  <si>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</si>
  <si>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</si>
  <si>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</si>
  <si>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</si>
  <si>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</si>
  <si>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</si>
  <si>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</si>
  <si>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</si>
  <si>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</si>
  <si>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</si>
  <si>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</si>
  <si>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</si>
  <si>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</si>
  <si>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</si>
  <si>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</si>
  <si>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</si>
  <si>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</si>
  <si>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</si>
  <si>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</si>
  <si>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</si>
  <si>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</si>
  <si>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</si>
  <si>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</si>
  <si>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</si>
  <si>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</si>
  <si>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</si>
  <si>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</si>
  <si>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</si>
  <si>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</si>
  <si>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</si>
  <si>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</si>
  <si>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</si>
  <si>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</si>
  <si>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</si>
  <si>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</si>
  <si>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</si>
  <si>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</si>
  <si>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</si>
  <si>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</si>
  <si>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</si>
  <si>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</si>
  <si>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</si>
  <si>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</si>
  <si>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</si>
  <si>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</si>
  <si>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</si>
  <si>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</si>
  <si>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</si>
  <si>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</si>
  <si>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</si>
  <si>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</si>
  <si>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</si>
  <si>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</si>
  <si>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</si>
  <si>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</si>
  <si>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</si>
  <si>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</si>
  <si>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</si>
  <si>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</si>
  <si>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</si>
  <si>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</si>
  <si>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</si>
  <si>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</si>
  <si>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</si>
  <si>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</si>
  <si>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</si>
  <si>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</si>
  <si>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</si>
  <si>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</si>
  <si>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</si>
  <si>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</si>
  <si>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</si>
  <si>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</si>
  <si>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</si>
  <si>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</si>
  <si>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</si>
  <si>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</si>
  <si>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</si>
  <si>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</si>
  <si>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</si>
  <si>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</si>
  <si>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</si>
  <si>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</si>
  <si>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</si>
  <si>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</si>
  <si>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</si>
  <si>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</si>
  <si>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</si>
  <si>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</si>
  <si>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</si>
  <si>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</si>
  <si>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</si>
  <si>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</si>
  <si>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</si>
  <si>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</si>
  <si>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</si>
  <si>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</si>
  <si>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</si>
  <si>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</si>
  <si>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</si>
  <si>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</si>
  <si>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</si>
  <si>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</si>
  <si>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</si>
  <si>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</si>
  <si>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</si>
  <si>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</si>
  <si>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</si>
  <si>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</si>
  <si>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</si>
  <si>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</si>
  <si>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</si>
  <si>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</si>
  <si>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</si>
  <si>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</si>
  <si>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</si>
  <si>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</si>
  <si>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</si>
  <si>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</si>
  <si>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</si>
  <si>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</si>
  <si>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</si>
  <si>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</si>
  <si>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</si>
  <si>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</si>
  <si>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</si>
  <si>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</si>
  <si>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</si>
  <si>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</si>
  <si>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</si>
  <si>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</si>
  <si>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</si>
  <si>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</si>
  <si>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</si>
  <si>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</si>
  <si>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</si>
  <si>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</si>
  <si>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</si>
  <si>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</si>
  <si>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</si>
  <si>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</si>
  <si>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</si>
  <si>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</si>
  <si>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</si>
  <si>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</si>
  <si>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</si>
  <si>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</si>
  <si>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</si>
  <si>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</si>
  <si>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</si>
  <si>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</si>
  <si>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</si>
  <si>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</si>
  <si>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</si>
  <si>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</si>
  <si>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</si>
  <si>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</si>
  <si>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</si>
  <si>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</si>
  <si>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</si>
  <si>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</si>
  <si>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</si>
  <si>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</si>
  <si>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</si>
  <si>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</si>
  <si>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</si>
  <si>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</si>
  <si>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</si>
  <si>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</si>
  <si>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</si>
  <si>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</si>
  <si>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</si>
  <si>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</si>
  <si>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</si>
  <si>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</si>
  <si>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</si>
  <si>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</si>
  <si>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</si>
  <si>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</si>
  <si>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</si>
  <si>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</si>
  <si>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</si>
  <si>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</si>
  <si>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</si>
  <si>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</si>
  <si>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</si>
  <si>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</si>
  <si>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</si>
  <si>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</si>
  <si>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</si>
  <si>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</si>
  <si>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</si>
  <si>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</si>
  <si>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</si>
  <si>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</si>
  <si>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</si>
  <si>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</si>
  <si>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</si>
  <si>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</si>
  <si>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</si>
  <si>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</si>
  <si>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</si>
  <si>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</si>
  <si>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</si>
  <si>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</si>
  <si>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</si>
  <si>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</si>
  <si>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</si>
  <si>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</si>
  <si>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</si>
  <si>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</si>
  <si>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</si>
  <si>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</si>
  <si>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</si>
  <si>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</si>
  <si>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</si>
  <si>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</si>
  <si>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</si>
  <si>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</si>
  <si>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</si>
  <si>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</si>
  <si>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</si>
  <si>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</si>
  <si>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</si>
  <si>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</si>
  <si>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</si>
  <si>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</si>
  <si>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</si>
  <si>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</si>
  <si>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</si>
  <si>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</si>
  <si>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</si>
  <si>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</si>
  <si>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</si>
  <si>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</si>
  <si>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</si>
  <si>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</si>
  <si>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</si>
  <si>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</si>
  <si>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</si>
  <si>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</si>
  <si>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</si>
  <si>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</si>
  <si>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</si>
  <si>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</si>
  <si>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</si>
  <si>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</si>
  <si>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</si>
  <si>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</si>
  <si>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</si>
  <si>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</si>
  <si>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</si>
  <si>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</si>
  <si>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</si>
  <si>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</si>
  <si>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</si>
  <si>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</si>
  <si>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</si>
  <si>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</si>
  <si>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</si>
  <si>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</si>
  <si>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</si>
  <si>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</si>
  <si>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</si>
  <si>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</si>
  <si>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</si>
  <si>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</si>
  <si>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</si>
  <si>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</si>
  <si>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</si>
  <si>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</si>
  <si>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</si>
  <si>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</si>
  <si>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</si>
  <si>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</si>
  <si>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</si>
  <si>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</si>
  <si>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</si>
  <si>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</si>
  <si>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</si>
  <si>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</si>
  <si>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</si>
  <si>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</si>
  <si>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</si>
  <si>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</si>
  <si>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</si>
  <si>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</si>
  <si>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</si>
  <si>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</si>
  <si>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</si>
  <si>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</si>
  <si>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</si>
  <si>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</si>
  <si>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</si>
  <si>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</si>
  <si>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</si>
  <si>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</si>
  <si>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</si>
  <si>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</si>
  <si>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</si>
  <si>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</si>
  <si>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</si>
  <si>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</si>
  <si>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</si>
  <si>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</si>
  <si>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</si>
  <si>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</si>
  <si>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</si>
  <si>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</si>
  <si>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</si>
  <si>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</si>
  <si>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</si>
  <si>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</si>
  <si>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</si>
  <si>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</si>
  <si>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</si>
  <si>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</si>
  <si>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</si>
  <si>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</si>
  <si>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</si>
  <si>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</si>
  <si>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</si>
  <si>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</si>
  <si>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</si>
  <si>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</si>
  <si>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</si>
  <si>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</si>
  <si>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</si>
  <si>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</si>
  <si>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</si>
  <si>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</si>
  <si>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</si>
  <si>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</si>
  <si>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</si>
  <si>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</si>
  <si>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</si>
  <si>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</si>
  <si>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</si>
  <si>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</si>
  <si>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</si>
  <si>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</si>
  <si>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</si>
  <si>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</si>
  <si>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</si>
  <si>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</si>
  <si>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</si>
  <si>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</si>
  <si>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</si>
  <si>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</si>
  <si>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</si>
  <si>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</si>
  <si>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</si>
  <si>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</si>
  <si>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</si>
  <si>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</si>
  <si>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</si>
  <si>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</si>
  <si>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</si>
  <si>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</si>
  <si>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</si>
  <si>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</si>
  <si>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</si>
  <si>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</si>
  <si>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</si>
  <si>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</si>
  <si>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</si>
  <si>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</si>
  <si>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</si>
  <si>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</si>
  <si>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</si>
  <si>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</si>
  <si>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</si>
  <si>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</si>
  <si>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</si>
  <si>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</si>
  <si>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</si>
  <si>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</si>
  <si>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</si>
  <si>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</si>
  <si>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</si>
  <si>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</si>
  <si>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</si>
  <si>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</si>
  <si>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</si>
  <si>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</si>
  <si>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</si>
  <si>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</si>
  <si>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</si>
  <si>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</si>
  <si>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</si>
  <si>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</si>
  <si>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</si>
  <si>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</si>
  <si>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</si>
  <si>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</si>
  <si>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</si>
  <si>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</si>
  <si>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</si>
  <si>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</si>
  <si>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</si>
  <si>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</si>
  <si>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</si>
  <si>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</si>
  <si>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</si>
  <si>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</si>
  <si>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</si>
  <si>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</si>
  <si>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</si>
  <si>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</si>
  <si>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</si>
  <si>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</si>
  <si>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</si>
  <si>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</si>
  <si>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</si>
  <si>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</si>
  <si>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</si>
  <si>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</si>
  <si>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</si>
  <si>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</si>
  <si>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</si>
  <si>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</si>
  <si>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</si>
  <si>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</si>
  <si>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</si>
  <si>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</si>
  <si>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</si>
  <si>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</si>
  <si>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</si>
  <si>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</si>
  <si>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</si>
  <si>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</si>
  <si>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</si>
  <si>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</si>
  <si>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</si>
  <si>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</si>
  <si>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</si>
  <si>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</si>
  <si>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</si>
  <si>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</si>
  <si>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</si>
  <si>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</si>
  <si>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</si>
  <si>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</si>
  <si>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</si>
  <si>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</si>
  <si>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</si>
  <si>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</si>
  <si>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</si>
  <si>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</si>
  <si>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</si>
  <si>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</si>
  <si>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</si>
  <si>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</si>
  <si>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</si>
  <si>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</si>
  <si>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</si>
  <si>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</si>
  <si>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</si>
  <si>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</si>
  <si>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</si>
  <si>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</si>
  <si>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</si>
  <si>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</si>
  <si>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</si>
  <si>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</si>
  <si>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</si>
  <si>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</si>
  <si>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</si>
  <si>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</si>
  <si>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</si>
  <si>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</si>
  <si>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</si>
  <si>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</si>
  <si>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</si>
  <si>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</si>
  <si>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</si>
  <si>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</si>
  <si>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</si>
  <si>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</si>
  <si>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</si>
  <si>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</si>
  <si>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</si>
  <si>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</si>
  <si>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</si>
  <si>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</si>
  <si>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</si>
  <si>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</si>
  <si>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</si>
  <si>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</si>
  <si>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</si>
  <si>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</si>
  <si>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</si>
  <si>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</si>
  <si>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</si>
  <si>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</si>
  <si>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</si>
  <si>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</si>
  <si>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</si>
  <si>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</si>
  <si>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</si>
  <si>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</si>
  <si>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</si>
  <si>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</si>
  <si>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</si>
  <si>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</si>
  <si>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</si>
  <si>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</si>
  <si>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</si>
  <si>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</si>
  <si>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</si>
  <si>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</si>
  <si>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</si>
  <si>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</si>
  <si>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</si>
  <si>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</si>
  <si>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</si>
  <si>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</si>
  <si>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</si>
  <si>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</si>
  <si>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</si>
  <si>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</si>
  <si>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</si>
  <si>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</si>
  <si>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</si>
  <si>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</si>
  <si>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</si>
  <si>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</si>
  <si>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</si>
  <si>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</si>
  <si>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</si>
  <si>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</si>
  <si>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</si>
  <si>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</si>
  <si>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</si>
  <si>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</si>
  <si>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</si>
  <si>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</si>
  <si>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</si>
  <si>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</si>
  <si>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</si>
  <si>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</si>
  <si>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</si>
  <si>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</si>
  <si>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</si>
  <si>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</si>
  <si>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</si>
  <si>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</si>
  <si>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</si>
  <si>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</si>
  <si>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</si>
  <si>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</si>
  <si>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</si>
  <si>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</si>
  <si>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</si>
  <si>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</si>
  <si>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</si>
  <si>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</si>
  <si>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</si>
  <si>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</si>
  <si>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</si>
  <si>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</si>
  <si>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</si>
  <si>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</si>
  <si>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</si>
  <si>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</si>
  <si>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</si>
  <si>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</si>
  <si>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</si>
  <si>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</si>
  <si>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</si>
  <si>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</si>
  <si>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</si>
  <si>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</si>
  <si>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</si>
  <si>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</si>
  <si>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</si>
  <si>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</si>
  <si>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</si>
  <si>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</si>
  <si>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</si>
  <si>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</si>
  <si>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</si>
  <si>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</si>
  <si>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</si>
  <si>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</si>
  <si>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</si>
  <si>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</si>
  <si>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</si>
  <si>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</si>
  <si>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</si>
  <si>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</si>
  <si>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</si>
  <si>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</si>
  <si>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</si>
  <si>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</si>
  <si>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</si>
  <si>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</si>
  <si>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</si>
  <si>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</si>
  <si>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</si>
  <si>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</si>
  <si>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</si>
  <si>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</si>
  <si>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</si>
  <si>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</si>
  <si>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</si>
  <si>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</si>
  <si>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</si>
  <si>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</si>
  <si>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</si>
  <si>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</si>
  <si>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</si>
  <si>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</si>
  <si>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</si>
  <si>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</si>
  <si>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</si>
  <si>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</si>
  <si>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</si>
  <si>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</si>
  <si>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</si>
  <si>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</si>
  <si>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</si>
  <si>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</si>
  <si>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</si>
  <si>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</si>
  <si>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</si>
  <si>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</si>
  <si>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</si>
  <si>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</si>
  <si>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</si>
  <si>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</si>
  <si>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</si>
  <si>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</si>
  <si>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</si>
  <si>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</si>
  <si>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</si>
  <si>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</si>
  <si>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</si>
  <si>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</si>
  <si>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</si>
  <si>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</si>
  <si>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</si>
  <si>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</si>
  <si>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</si>
  <si>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</si>
  <si>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</si>
  <si>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</si>
  <si>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</si>
  <si>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</si>
  <si>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</si>
  <si>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</si>
  <si>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</si>
  <si>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</si>
  <si>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</si>
  <si>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</si>
  <si>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</si>
  <si>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</si>
  <si>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</si>
  <si>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</si>
  <si>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</si>
  <si>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</si>
  <si>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</si>
  <si>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</si>
  <si>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</si>
  <si>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</si>
  <si>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</si>
  <si>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</si>
  <si>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</si>
  <si>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</si>
  <si>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</si>
  <si>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</si>
  <si>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</si>
  <si>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</si>
  <si>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</si>
  <si>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</si>
  <si>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</si>
  <si>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</si>
  <si>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</si>
  <si>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</si>
  <si>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</si>
  <si>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</si>
  <si>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</si>
  <si>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</si>
  <si>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</si>
  <si>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</si>
  <si>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</si>
  <si>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</si>
  <si>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</si>
  <si>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</si>
  <si>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</si>
  <si>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</si>
  <si>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</si>
  <si>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</si>
  <si>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</si>
  <si>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</si>
  <si>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</si>
  <si>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</si>
  <si>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</si>
  <si>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</si>
  <si>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</si>
  <si>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</si>
  <si>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</si>
  <si>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</si>
  <si>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</si>
  <si>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</si>
  <si>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</si>
  <si>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</si>
  <si>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</si>
  <si>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</si>
  <si>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</si>
  <si>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</si>
  <si>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</si>
  <si>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</si>
  <si>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</si>
  <si>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</si>
  <si>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</si>
  <si>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</si>
  <si>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</si>
  <si>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</si>
  <si>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</si>
  <si>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</si>
  <si>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</si>
  <si>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</si>
  <si>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</si>
  <si>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</si>
  <si>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</si>
  <si>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</si>
  <si>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</si>
  <si>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</si>
  <si>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</si>
  <si>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</si>
  <si>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</si>
  <si>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</si>
  <si>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</si>
  <si>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</si>
  <si>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</si>
  <si>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</si>
  <si>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</si>
  <si>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</si>
  <si>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</si>
  <si>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</si>
  <si>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</si>
  <si>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</si>
  <si>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</si>
  <si>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</si>
  <si>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</si>
  <si>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</si>
  <si>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</si>
  <si>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</si>
  <si>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</si>
  <si>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</si>
  <si>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</si>
  <si>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</si>
  <si>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</si>
  <si>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</si>
  <si>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</si>
  <si>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</si>
  <si>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</si>
  <si>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</si>
  <si>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</si>
  <si>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</si>
  <si>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</si>
  <si>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</si>
  <si>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</si>
  <si>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</si>
  <si>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</si>
  <si>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</si>
  <si>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</si>
  <si>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</si>
  <si>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</si>
  <si>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</si>
  <si>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</si>
  <si>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</si>
  <si>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</si>
  <si>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</si>
  <si>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</si>
  <si>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</si>
  <si>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</si>
  <si>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</si>
  <si>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</si>
  <si>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</si>
  <si>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</si>
  <si>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</si>
  <si>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</si>
  <si>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</si>
  <si>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</si>
  <si>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</si>
  <si>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</si>
  <si>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</si>
  <si>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</si>
  <si>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</si>
  <si>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</si>
  <si>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</si>
  <si>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</si>
  <si>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</si>
  <si>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</si>
  <si>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</si>
  <si>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</si>
  <si>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</si>
  <si>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</si>
  <si>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</si>
  <si>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</si>
  <si>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</si>
  <si>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</si>
  <si>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</si>
  <si>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</si>
  <si>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</si>
  <si>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</si>
  <si>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</si>
  <si>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</si>
  <si>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</si>
  <si>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</si>
  <si>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</si>
  <si>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</si>
  <si>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</si>
  <si>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</si>
  <si>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</si>
  <si>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</si>
  <si>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</si>
  <si>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</si>
  <si>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</si>
  <si>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</si>
  <si>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</si>
  <si>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</si>
  <si>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</si>
  <si>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</si>
  <si>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</si>
  <si>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</si>
  <si>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</si>
  <si>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</si>
  <si>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</si>
  <si>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</si>
  <si>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</si>
  <si>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</si>
  <si>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</si>
  <si>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</si>
  <si>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</si>
  <si>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</si>
  <si>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</si>
  <si>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</si>
  <si>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</si>
  <si>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</si>
  <si>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</si>
  <si>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</si>
  <si>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</si>
  <si>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</si>
  <si>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</si>
  <si>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</si>
  <si>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</si>
  <si>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</si>
  <si>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</si>
  <si>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</si>
  <si>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</si>
  <si>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</si>
  <si>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</si>
  <si>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</si>
  <si>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</si>
  <si>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</si>
  <si>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</si>
  <si>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</si>
  <si>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</si>
  <si>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</si>
  <si>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</si>
  <si>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</si>
  <si>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</si>
  <si>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</si>
  <si>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</si>
  <si>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</si>
  <si>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</si>
  <si>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</si>
  <si>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</si>
  <si>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</si>
  <si>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</si>
  <si>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</si>
  <si>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</si>
  <si>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</si>
  <si>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</si>
  <si>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</si>
  <si>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</si>
  <si>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</si>
  <si>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</si>
  <si>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</si>
  <si>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</si>
  <si>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</si>
  <si>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</si>
  <si>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</si>
  <si>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</si>
  <si>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</si>
  <si>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</si>
  <si>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</si>
  <si>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</si>
  <si>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</si>
  <si>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</si>
  <si>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</si>
  <si>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</si>
  <si>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</si>
  <si>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</si>
  <si>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</si>
  <si>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</si>
  <si>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</si>
  <si>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</si>
  <si>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</si>
  <si>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</si>
  <si>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</si>
  <si>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</si>
  <si>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</si>
  <si>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</si>
  <si>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</si>
  <si>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</si>
  <si>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</si>
  <si>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</si>
  <si>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</si>
  <si>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</si>
  <si>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</si>
  <si>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</si>
  <si>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</si>
  <si>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</si>
  <si>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</si>
  <si>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</si>
  <si>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</si>
  <si>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</si>
  <si>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</si>
  <si>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</si>
  <si>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</si>
  <si>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</si>
  <si>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</si>
  <si>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</si>
  <si>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</si>
  <si>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</si>
  <si>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</si>
  <si>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</si>
  <si>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</si>
  <si>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</si>
  <si>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</si>
  <si>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</si>
  <si>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</si>
  <si>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</si>
  <si>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</si>
  <si>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</si>
  <si>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</si>
  <si>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</si>
  <si>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</si>
  <si>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</si>
  <si>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</si>
  <si>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</si>
  <si>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</si>
  <si>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</si>
  <si>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</si>
  <si>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</si>
  <si>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</si>
  <si>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</si>
  <si>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</si>
  <si>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</si>
  <si>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</si>
  <si>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</si>
  <si>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</si>
  <si>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</si>
  <si>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</si>
  <si>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</si>
  <si>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</si>
  <si>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</si>
  <si>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</si>
  <si>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</si>
  <si>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</si>
  <si>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</si>
  <si>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</si>
  <si>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</si>
  <si>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</si>
  <si>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</si>
  <si>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</si>
  <si>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</si>
  <si>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</si>
  <si>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</si>
  <si>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</si>
  <si>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</si>
  <si>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</si>
  <si>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</si>
  <si>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</si>
  <si>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</si>
  <si>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</si>
  <si>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</si>
  <si>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</si>
  <si>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</si>
  <si>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</si>
  <si>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</si>
  <si>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</si>
  <si>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</si>
  <si>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</si>
  <si>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</si>
  <si>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</si>
  <si>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</si>
  <si>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</si>
  <si>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</si>
  <si>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</si>
  <si>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</si>
  <si>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</si>
  <si>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</si>
  <si>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</si>
  <si>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</si>
  <si>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</si>
  <si>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</si>
  <si>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</si>
  <si>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</si>
  <si>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</si>
  <si>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</si>
  <si>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</si>
  <si>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</si>
  <si>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</si>
  <si>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</si>
  <si>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</si>
  <si>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</si>
  <si>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</si>
  <si>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</si>
  <si>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</si>
  <si>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</si>
  <si>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</si>
  <si>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</si>
  <si>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</si>
  <si>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</si>
  <si>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</si>
  <si>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</si>
  <si>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</si>
  <si>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</si>
  <si>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</si>
  <si>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</si>
  <si>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</si>
  <si>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</si>
  <si>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</si>
  <si>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</si>
  <si>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</si>
  <si>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</si>
  <si>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</si>
  <si>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</si>
  <si>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</si>
  <si>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</si>
  <si>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</si>
  <si>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</si>
  <si>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</si>
  <si>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</si>
  <si>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</si>
  <si>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</si>
  <si>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</si>
  <si>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</si>
  <si>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</si>
  <si>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</si>
  <si>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</si>
  <si>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</si>
  <si>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</si>
  <si>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</si>
  <si>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</si>
  <si>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</si>
  <si>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</si>
  <si>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</si>
  <si>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</si>
  <si>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</si>
  <si>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</si>
  <si>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</si>
  <si>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</si>
  <si>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</si>
  <si>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</si>
  <si>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</si>
  <si>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</si>
  <si>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</si>
  <si>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</si>
  <si>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</si>
  <si>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</si>
  <si>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</si>
  <si>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</si>
  <si>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</si>
  <si>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</si>
  <si>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</si>
  <si>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</si>
  <si>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</si>
  <si>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</si>
  <si>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</si>
  <si>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</si>
  <si>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</si>
  <si>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</si>
  <si>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</si>
  <si>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</si>
  <si>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</si>
  <si>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</si>
  <si>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</si>
  <si>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</si>
  <si>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</si>
  <si>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</si>
  <si>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</si>
  <si>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</si>
  <si>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</si>
  <si>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</si>
  <si>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</si>
  <si>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</si>
  <si>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</si>
  <si>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</si>
  <si>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</si>
  <si>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</si>
  <si>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</si>
  <si>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</si>
  <si>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</si>
  <si>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</si>
  <si>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</si>
  <si>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</si>
  <si>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</si>
  <si>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</si>
  <si>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</si>
  <si>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</si>
  <si>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</si>
  <si>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</si>
  <si>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</si>
  <si>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</si>
  <si>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</si>
  <si>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</si>
  <si>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</si>
  <si>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</si>
  <si>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</si>
  <si>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</si>
  <si>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</si>
  <si>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</si>
  <si>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</si>
  <si>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</si>
  <si>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</si>
  <si>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</si>
  <si>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</si>
  <si>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</si>
  <si>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</si>
  <si>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</si>
  <si>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</si>
  <si>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</si>
  <si>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</si>
  <si>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</si>
  <si>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</si>
  <si>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</si>
  <si>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</si>
  <si>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</si>
  <si>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</si>
  <si>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</si>
  <si>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</si>
  <si>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</si>
  <si>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</si>
  <si>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</si>
  <si>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</si>
  <si>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</si>
  <si>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</si>
  <si>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</si>
  <si>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</si>
  <si>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</si>
  <si>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</si>
  <si>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</si>
  <si>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</si>
  <si>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</si>
  <si>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</si>
  <si>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</si>
  <si>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</si>
  <si>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</si>
  <si>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</si>
  <si>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</si>
  <si>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</si>
  <si>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</si>
  <si>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</si>
  <si>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</si>
  <si>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</si>
  <si>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</si>
  <si>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</si>
  <si>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</si>
  <si>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</si>
  <si>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</si>
  <si>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</si>
  <si>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</si>
  <si>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</si>
  <si>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</si>
  <si>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</si>
  <si>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</si>
  <si>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</si>
  <si>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</si>
  <si>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</si>
  <si>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</si>
  <si>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</si>
  <si>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</si>
  <si>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</si>
  <si>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</si>
  <si>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</si>
  <si>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</si>
  <si>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</si>
  <si>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</si>
  <si>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</si>
  <si>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</si>
  <si>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</si>
  <si>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</si>
  <si>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</si>
  <si>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</si>
  <si>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</si>
  <si>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</si>
  <si>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</si>
  <si>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</si>
  <si>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</si>
  <si>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</si>
  <si>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</si>
  <si>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</si>
  <si>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</si>
  <si>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</si>
  <si>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</si>
  <si>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</si>
  <si>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</si>
  <si>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</si>
  <si>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</si>
  <si>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</si>
  <si>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</si>
  <si>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</si>
  <si>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</si>
  <si>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</si>
  <si>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</si>
  <si>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</si>
  <si>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</si>
  <si>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</si>
  <si>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</si>
  <si>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</si>
  <si>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</si>
  <si>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</si>
  <si>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</si>
  <si>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</si>
  <si>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</si>
  <si>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</si>
  <si>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</si>
  <si>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</si>
  <si>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</si>
  <si>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</si>
  <si>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</si>
  <si>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</si>
  <si>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</si>
  <si>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</si>
  <si>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</si>
  <si>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</si>
  <si>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</si>
  <si>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</si>
  <si>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</si>
  <si>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</si>
  <si>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</si>
  <si>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</si>
  <si>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</si>
  <si>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</si>
  <si>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</si>
  <si>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</si>
  <si>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</si>
  <si>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</si>
  <si>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</si>
  <si>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</si>
  <si>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</si>
  <si>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</si>
  <si>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</si>
  <si>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</si>
  <si>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</si>
  <si>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</si>
  <si>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</si>
  <si>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</si>
  <si>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</si>
  <si>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</si>
  <si>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</si>
  <si>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</si>
  <si>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</si>
  <si>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</si>
  <si>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</si>
  <si>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</si>
  <si>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</si>
  <si>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</si>
  <si>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</si>
  <si>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</si>
  <si>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</si>
  <si>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</si>
  <si>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</si>
  <si>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</si>
  <si>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</si>
  <si>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</si>
  <si>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</si>
  <si>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</si>
  <si>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</si>
  <si>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</si>
  <si>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</si>
  <si>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</si>
  <si>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</si>
  <si>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</si>
  <si>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</si>
  <si>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</si>
  <si>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</si>
  <si>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</si>
  <si>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</si>
  <si>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</si>
  <si>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</si>
  <si>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</si>
  <si>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</si>
  <si>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</si>
  <si>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</si>
  <si>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</si>
  <si>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</si>
  <si>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</si>
  <si>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</si>
  <si>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</si>
  <si>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</si>
  <si>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</si>
  <si>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</si>
  <si>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</si>
  <si>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</si>
  <si>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</si>
  <si>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</si>
  <si>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</si>
  <si>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</si>
  <si>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</si>
  <si>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</si>
  <si>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</si>
  <si>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</si>
  <si>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</si>
  <si>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</si>
  <si>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</si>
  <si>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</si>
  <si>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</si>
  <si>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</si>
  <si>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</si>
  <si>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</si>
  <si>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</si>
  <si>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</si>
  <si>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</si>
  <si>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</si>
  <si>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</si>
  <si>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</si>
  <si>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</si>
  <si>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</si>
  <si>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</si>
  <si>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</si>
  <si>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</si>
  <si>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</si>
  <si>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</si>
  <si>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</si>
  <si>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</si>
  <si>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</si>
  <si>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</si>
  <si>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</si>
  <si>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</si>
  <si>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</si>
  <si>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</si>
  <si>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</si>
  <si>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</si>
  <si>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</si>
  <si>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</si>
  <si>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</si>
  <si>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</si>
  <si>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</si>
  <si>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</si>
  <si>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</si>
  <si>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</si>
  <si>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</si>
  <si>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</si>
  <si>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</si>
  <si>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</si>
  <si>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</si>
  <si>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</si>
  <si>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</si>
  <si>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</si>
  <si>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</si>
  <si>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</si>
  <si>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</si>
  <si>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</si>
  <si>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</si>
  <si>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</si>
  <si>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</si>
  <si>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</si>
  <si>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</si>
  <si>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</si>
  <si>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</si>
  <si>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</si>
  <si>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</si>
  <si>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</si>
  <si>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</si>
  <si>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</si>
  <si>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</si>
  <si>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</si>
  <si>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</si>
  <si>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</si>
  <si>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</si>
  <si>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</si>
  <si>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</si>
  <si>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</si>
  <si>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</si>
  <si>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</si>
  <si>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</si>
  <si>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</si>
  <si>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</si>
  <si>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</si>
  <si>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</si>
  <si>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</si>
  <si>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</si>
  <si>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</si>
  <si>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</si>
  <si>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</si>
  <si>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</si>
  <si>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</si>
  <si>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</si>
  <si>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</si>
  <si>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</si>
  <si>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</si>
  <si>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</si>
  <si>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</si>
  <si>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</si>
  <si>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</si>
  <si>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</si>
  <si>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</si>
  <si>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</si>
  <si>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</si>
  <si>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</si>
  <si>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</si>
  <si>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</si>
  <si>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</si>
  <si>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</si>
  <si>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</si>
  <si>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</si>
  <si>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</si>
  <si>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</si>
  <si>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</si>
  <si>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</si>
  <si>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</si>
  <si>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</si>
  <si>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</si>
  <si>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</si>
  <si>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</si>
  <si>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</si>
  <si>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</si>
  <si>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</si>
  <si>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</si>
  <si>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</si>
  <si>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</si>
  <si>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</si>
  <si>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</si>
  <si>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</si>
  <si>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</si>
  <si>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</si>
  <si>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</si>
  <si>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</si>
  <si>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</si>
  <si>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</si>
  <si>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</si>
  <si>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</si>
  <si>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</si>
  <si>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</si>
  <si>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</si>
  <si>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</si>
  <si>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</si>
  <si>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</si>
  <si>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</si>
  <si>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</si>
  <si>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</si>
  <si>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</si>
  <si>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</si>
  <si>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</si>
  <si>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</si>
  <si>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</si>
  <si>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</si>
  <si>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</si>
  <si>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</si>
  <si>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</si>
  <si>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</si>
  <si>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</si>
  <si>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</si>
  <si>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</si>
  <si>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</si>
  <si>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</si>
  <si>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</si>
  <si>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</si>
  <si>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</si>
  <si>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</si>
  <si>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</si>
  <si>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</si>
  <si>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</si>
  <si>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</si>
  <si>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</si>
  <si>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</si>
  <si>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</si>
  <si>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</si>
  <si>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</si>
  <si>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</si>
  <si>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</si>
  <si>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</si>
  <si>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</si>
  <si>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</si>
  <si>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</si>
  <si>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</si>
  <si>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</si>
  <si>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</si>
  <si>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</si>
  <si>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</si>
  <si>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</si>
  <si>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</si>
  <si>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</si>
  <si>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</si>
  <si>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</si>
  <si>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</si>
  <si>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</si>
  <si>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</si>
  <si>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</si>
  <si>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</si>
  <si>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</si>
  <si>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</si>
  <si>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</si>
  <si>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</si>
  <si>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</si>
  <si>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</si>
  <si>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</si>
  <si>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</si>
  <si>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</si>
  <si>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</si>
  <si>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</si>
  <si>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</si>
  <si>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</si>
  <si>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</si>
  <si>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</si>
  <si>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</si>
  <si>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</si>
  <si>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</si>
  <si>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</si>
  <si>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</si>
  <si>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</si>
  <si>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</si>
  <si>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</si>
  <si>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</si>
  <si>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</si>
  <si>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</si>
  <si>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</si>
  <si>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</si>
  <si>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</si>
  <si>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</si>
  <si>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</si>
  <si>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</si>
  <si>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</si>
  <si>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</si>
  <si>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</si>
  <si>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</si>
  <si>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</si>
  <si>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</si>
  <si>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</si>
  <si>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</si>
  <si>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</si>
  <si>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</si>
  <si>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</si>
  <si>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</si>
  <si>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</si>
  <si>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</si>
  <si>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</si>
  <si>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</si>
  <si>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</si>
  <si>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</si>
  <si>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</si>
  <si>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</si>
  <si>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</si>
  <si>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</si>
  <si>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</si>
  <si>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</si>
  <si>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</si>
  <si>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</si>
  <si>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</si>
  <si>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</si>
  <si>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</si>
  <si>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</si>
  <si>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</si>
  <si>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</si>
  <si>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</si>
  <si>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</si>
  <si>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</si>
  <si>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</si>
  <si>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</si>
  <si>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</si>
  <si>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</si>
  <si>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</si>
  <si>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</si>
  <si>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</si>
  <si>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</si>
  <si>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</si>
  <si>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</si>
  <si>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</si>
  <si>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</si>
  <si>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</si>
  <si>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</si>
  <si>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</si>
  <si>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</si>
  <si>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</si>
  <si>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</si>
  <si>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</si>
  <si>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</si>
  <si>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</si>
  <si>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</si>
  <si>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</si>
  <si>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</si>
  <si>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</si>
  <si>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</si>
  <si>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</si>
  <si>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</si>
  <si>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</si>
  <si>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</si>
  <si>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</si>
  <si>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</si>
  <si>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</si>
  <si>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</si>
  <si>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</si>
  <si>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</si>
  <si>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</si>
  <si>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</si>
  <si>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</si>
  <si>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</si>
  <si>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</si>
  <si>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</si>
  <si>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</si>
  <si>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</si>
  <si>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</si>
  <si>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</si>
  <si>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</si>
  <si>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</si>
  <si>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</si>
  <si>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</si>
  <si>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</si>
  <si>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</si>
  <si>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</si>
  <si>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</si>
  <si>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</si>
  <si>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</si>
  <si>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</si>
  <si>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</si>
  <si>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</si>
  <si>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</si>
  <si>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</si>
  <si>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</si>
  <si>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</si>
  <si>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</si>
  <si>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</si>
  <si>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</si>
  <si>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</si>
  <si>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</si>
  <si>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</si>
  <si>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</si>
  <si>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</si>
  <si>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</si>
  <si>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</si>
  <si>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</si>
  <si>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</si>
  <si>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</si>
  <si>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</si>
  <si>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</si>
  <si>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</si>
  <si>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</si>
  <si>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</si>
  <si>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</si>
  <si>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</si>
  <si>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</si>
  <si>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</si>
  <si>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</si>
  <si>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</si>
  <si>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</si>
  <si>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</si>
  <si>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</si>
  <si>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</si>
  <si>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</si>
  <si>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</si>
  <si>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</si>
  <si>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</si>
  <si>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</si>
  <si>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</si>
  <si>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</si>
  <si>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</si>
  <si>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</si>
  <si>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</si>
  <si>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</si>
  <si>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</si>
  <si>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</si>
  <si>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</si>
  <si>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</si>
  <si>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</si>
  <si>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</si>
  <si>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</si>
  <si>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</si>
  <si>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</si>
  <si>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</si>
  <si>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</si>
  <si>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</si>
  <si>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</si>
  <si>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</si>
  <si>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</si>
  <si>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</si>
  <si>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</si>
  <si>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</si>
  <si>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</si>
  <si>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</si>
  <si>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</si>
  <si>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</si>
  <si>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</si>
  <si>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</si>
  <si>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</si>
  <si>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</si>
  <si>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</si>
  <si>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</si>
  <si>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</si>
  <si>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</si>
  <si>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</si>
  <si>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</si>
  <si>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</si>
  <si>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</si>
  <si>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</si>
  <si>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</si>
  <si>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</si>
  <si>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</si>
  <si>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</si>
  <si>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</si>
  <si>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</si>
  <si>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</si>
  <si>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</si>
  <si>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</si>
  <si>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</si>
  <si>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</si>
  <si>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</si>
  <si>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</si>
  <si>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</si>
  <si>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</si>
  <si>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</si>
  <si>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</si>
  <si>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</si>
  <si>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</si>
  <si>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</si>
  <si>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</si>
  <si>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</si>
  <si>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</si>
  <si>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</si>
  <si>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</si>
  <si>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</si>
  <si>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</si>
  <si>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</si>
  <si>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</si>
  <si>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</si>
  <si>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</si>
  <si>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</si>
  <si>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</si>
  <si>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</si>
  <si>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</si>
  <si>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</si>
  <si>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</si>
  <si>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</si>
  <si>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</si>
  <si>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</si>
  <si>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</si>
  <si>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</si>
  <si>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</si>
  <si>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</si>
  <si>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</si>
  <si>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</si>
  <si>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</si>
  <si>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</si>
  <si>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</si>
  <si>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</si>
  <si>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</si>
  <si>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</si>
  <si>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</si>
  <si>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</si>
  <si>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</si>
  <si>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</si>
  <si>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</si>
  <si>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</si>
  <si>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</si>
  <si>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</si>
  <si>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</si>
  <si>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</si>
  <si>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</si>
  <si>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</si>
  <si>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</si>
  <si>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</si>
  <si>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</si>
  <si>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</si>
  <si>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</si>
  <si>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</si>
  <si>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</si>
  <si>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</si>
  <si>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</si>
  <si>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</si>
  <si>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</si>
  <si>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</si>
  <si>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</si>
  <si>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</si>
  <si>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</si>
  <si>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</si>
  <si>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</si>
  <si>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</si>
  <si>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</si>
  <si>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</si>
  <si>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</si>
  <si>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</si>
  <si>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</si>
  <si>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</si>
  <si>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</si>
  <si>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</si>
  <si>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</si>
  <si>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</si>
  <si>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</si>
  <si>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</si>
  <si>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</si>
  <si>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</si>
  <si>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</si>
  <si>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</si>
  <si>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</si>
  <si>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</si>
  <si>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</si>
  <si>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</si>
  <si>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</si>
  <si>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</si>
  <si>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</si>
  <si>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</si>
  <si>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</si>
  <si>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</si>
  <si>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</si>
  <si>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</si>
  <si>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</si>
  <si>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</si>
  <si>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</si>
  <si>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</si>
  <si>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</si>
  <si>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</si>
  <si>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</si>
  <si>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</si>
  <si>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</si>
  <si>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</si>
  <si>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</si>
  <si>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</si>
  <si>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</si>
  <si>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</si>
  <si>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</si>
  <si>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</si>
  <si>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</si>
  <si>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</si>
  <si>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</si>
  <si>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</si>
  <si>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</si>
  <si>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</si>
  <si>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</si>
  <si>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</si>
  <si>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</si>
  <si>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</si>
  <si>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</si>
  <si>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</si>
  <si>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</si>
  <si>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</si>
  <si>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</si>
  <si>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</si>
  <si>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</si>
  <si>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</si>
  <si>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</si>
  <si>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</si>
  <si>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</si>
  <si>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</si>
  <si>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</si>
  <si>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</si>
  <si>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</si>
  <si>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</si>
  <si>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</si>
  <si>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</si>
  <si>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</si>
  <si>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</si>
  <si>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</si>
  <si>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</si>
  <si>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</si>
  <si>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</si>
  <si>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</si>
  <si>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</si>
  <si>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</si>
  <si>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</si>
  <si>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</si>
  <si>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</si>
  <si>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</si>
  <si>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</si>
  <si>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</si>
  <si>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</si>
  <si>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</si>
  <si>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</si>
  <si>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</si>
  <si>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</si>
  <si>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</si>
  <si>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</si>
  <si>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</si>
  <si>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</si>
  <si>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</si>
  <si>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</si>
  <si>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</si>
  <si>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</si>
  <si>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</si>
  <si>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</si>
  <si>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</si>
  <si>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</si>
  <si>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</si>
  <si>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</si>
  <si>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</si>
  <si>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</si>
  <si>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</si>
  <si>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</si>
  <si>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</si>
  <si>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</si>
  <si>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</si>
  <si>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</si>
  <si>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</si>
  <si>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</si>
  <si>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</si>
  <si>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</si>
  <si>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</si>
  <si>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</si>
  <si>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</si>
  <si>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</si>
  <si>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</si>
  <si>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</si>
  <si>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</si>
  <si>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</si>
  <si>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</si>
  <si>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</si>
  <si>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</si>
  <si>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</si>
  <si>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</si>
  <si>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</si>
  <si>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</si>
  <si>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</si>
  <si>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</si>
  <si>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</si>
  <si>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</si>
  <si>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</si>
  <si>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</si>
  <si>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</si>
  <si>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</si>
  <si>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</si>
  <si>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</si>
  <si>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</si>
  <si>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</si>
  <si>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</si>
  <si>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</si>
  <si>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</si>
  <si>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</si>
  <si>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</si>
  <si>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</si>
  <si>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</si>
  <si>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</si>
  <si>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</si>
  <si>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</si>
  <si>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</si>
  <si>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</si>
  <si>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</si>
  <si>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</si>
  <si>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</si>
  <si>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</si>
  <si>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</si>
  <si>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</si>
  <si>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</si>
  <si>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</si>
  <si>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</si>
  <si>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</si>
  <si>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</si>
  <si>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</si>
  <si>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</si>
  <si>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</si>
  <si>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</si>
  <si>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</si>
  <si>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</si>
  <si>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</si>
  <si>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</si>
  <si>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</si>
  <si>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</si>
  <si>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</si>
  <si>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</si>
  <si>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</si>
  <si>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</si>
  <si>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</si>
  <si>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</si>
  <si>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</si>
  <si>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</si>
  <si>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</si>
  <si>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</si>
  <si>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</si>
  <si>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</si>
  <si>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</si>
  <si>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</si>
  <si>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</si>
  <si>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</si>
  <si>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</si>
  <si>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</si>
  <si>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</si>
  <si>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</si>
  <si>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</si>
  <si>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</si>
  <si>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</si>
  <si>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</si>
  <si>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</si>
  <si>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</si>
  <si>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</si>
  <si>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</si>
  <si>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</si>
  <si>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</si>
  <si>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</si>
  <si>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</si>
  <si>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</si>
  <si>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</si>
  <si>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</si>
  <si>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</si>
  <si>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</si>
  <si>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</si>
  <si>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</si>
  <si>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</si>
  <si>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</si>
  <si>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</si>
  <si>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</si>
  <si>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</si>
  <si>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</si>
  <si>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</si>
  <si>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</si>
  <si>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</si>
  <si>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</si>
  <si>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</si>
  <si>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</si>
  <si>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</si>
  <si>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</si>
  <si>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</si>
  <si>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</si>
  <si>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</si>
  <si>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</si>
  <si>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</si>
  <si>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</si>
  <si>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</si>
  <si>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</si>
  <si>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</si>
  <si>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</si>
  <si>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</si>
  <si>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</si>
  <si>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</si>
  <si>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</si>
  <si>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</si>
  <si>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</si>
  <si>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</si>
  <si>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</si>
  <si>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</si>
  <si>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</si>
  <si>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</si>
  <si>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</si>
  <si>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</si>
  <si>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</si>
  <si>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</si>
  <si>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</si>
  <si>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</si>
  <si>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</si>
  <si>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</si>
  <si>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</si>
  <si>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</si>
  <si>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</si>
  <si>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</si>
  <si>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</si>
  <si>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</si>
  <si>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</si>
  <si>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</si>
  <si>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</si>
  <si>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</si>
  <si>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</si>
  <si>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</si>
  <si>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</si>
  <si>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</si>
  <si>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</si>
  <si>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</si>
  <si>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</si>
  <si>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</si>
  <si>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</si>
  <si>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</si>
  <si>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</si>
  <si>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</si>
  <si>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</si>
  <si>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</si>
  <si>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</si>
  <si>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</si>
  <si>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</si>
  <si>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</si>
  <si>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</si>
  <si>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</si>
  <si>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</si>
  <si>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</si>
  <si>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</si>
  <si>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</si>
  <si>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</si>
  <si>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</si>
  <si>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</si>
  <si>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</si>
  <si>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</si>
  <si>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</si>
  <si>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</si>
  <si>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</si>
  <si>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</si>
  <si>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</si>
  <si>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</si>
  <si>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</si>
  <si>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</si>
  <si>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</si>
  <si>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</si>
  <si>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</si>
  <si>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</si>
  <si>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</si>
  <si>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</si>
  <si>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</si>
  <si>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</si>
  <si>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</si>
  <si>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</si>
  <si>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</si>
  <si>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</si>
  <si>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</si>
  <si>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</si>
  <si>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</si>
  <si>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</si>
  <si>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</si>
  <si>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</si>
  <si>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</si>
  <si>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</si>
  <si>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</si>
  <si>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</si>
  <si>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</si>
  <si>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</si>
  <si>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</si>
  <si>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</si>
  <si>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</si>
  <si>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</si>
  <si>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</si>
  <si>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</si>
  <si>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</si>
  <si>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</si>
  <si>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</si>
  <si>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</si>
  <si>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</si>
  <si>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</si>
  <si>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</si>
  <si>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</si>
  <si>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</si>
  <si>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</si>
  <si>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</si>
  <si>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</si>
  <si>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</si>
  <si>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</si>
  <si>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</si>
  <si>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</si>
  <si>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</si>
  <si>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</si>
  <si>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</si>
  <si>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</si>
  <si>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</si>
  <si>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</si>
  <si>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</si>
  <si>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</si>
  <si>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</si>
  <si>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</si>
  <si>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</si>
  <si>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</si>
  <si>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</si>
  <si>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</si>
  <si>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</si>
  <si>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</si>
  <si>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</si>
  <si>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</si>
  <si>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</si>
  <si>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</si>
  <si>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</si>
  <si>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</si>
  <si>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</si>
  <si>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</si>
  <si>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</si>
  <si>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</si>
  <si>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</si>
  <si>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</si>
  <si>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</si>
  <si>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</si>
  <si>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</si>
  <si>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</si>
  <si>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</si>
  <si>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</si>
  <si>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</si>
  <si>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</si>
  <si>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</si>
  <si>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</si>
  <si>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</si>
  <si>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</si>
  <si>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</si>
  <si>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</si>
  <si>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</si>
  <si>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</si>
  <si>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</si>
  <si>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</si>
  <si>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</si>
  <si>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</si>
  <si>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</si>
  <si>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</si>
  <si>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</si>
  <si>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</si>
  <si>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</si>
  <si>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</si>
  <si>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</si>
  <si>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</si>
  <si>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</si>
  <si>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</si>
  <si>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</si>
  <si>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</si>
  <si>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</si>
  <si>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</si>
  <si>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</si>
  <si>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</si>
  <si>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</si>
  <si>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</si>
  <si>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</si>
  <si>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</si>
  <si>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</si>
  <si>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</si>
  <si>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</si>
  <si>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</si>
  <si>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</si>
  <si>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</si>
  <si>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</si>
  <si>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</si>
  <si>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</si>
  <si>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</si>
  <si>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</si>
  <si>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</si>
  <si>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</si>
  <si>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</si>
  <si>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</si>
  <si>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</si>
  <si>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</si>
  <si>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</si>
  <si>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</si>
  <si>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</si>
  <si>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</si>
  <si>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</si>
  <si>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</si>
  <si>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</si>
  <si>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</si>
  <si>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</si>
  <si>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</si>
  <si>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</si>
  <si>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</si>
  <si>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</si>
  <si>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</si>
  <si>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</si>
  <si>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</si>
  <si>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</si>
  <si>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</si>
  <si>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</si>
  <si>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</si>
  <si>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</si>
  <si>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</si>
  <si>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</si>
  <si>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</si>
  <si>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</si>
  <si>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</si>
  <si>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</si>
  <si>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</si>
  <si>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</si>
  <si>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</si>
  <si>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</si>
  <si>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</si>
  <si>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</si>
  <si>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</si>
  <si>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</si>
  <si>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</si>
  <si>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</si>
  <si>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</si>
  <si>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</si>
  <si>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</si>
  <si>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</si>
  <si>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</si>
  <si>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</si>
  <si>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</si>
  <si>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</si>
  <si>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</si>
  <si>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</si>
  <si>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</si>
  <si>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</si>
  <si>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</si>
  <si>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</si>
  <si>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</si>
  <si>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</si>
  <si>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</si>
  <si>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</si>
  <si>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</si>
  <si>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</si>
  <si>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</si>
  <si>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</si>
  <si>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</si>
  <si>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</si>
  <si>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</si>
  <si>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</si>
  <si>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</si>
  <si>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</si>
  <si>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</si>
  <si>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</si>
  <si>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</si>
  <si>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</si>
  <si>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</si>
  <si>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</si>
  <si>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</si>
  <si>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</si>
  <si>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</si>
  <si>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</si>
  <si>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</si>
  <si>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</si>
  <si>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</si>
  <si>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</si>
  <si>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</si>
  <si>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</si>
  <si>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</si>
  <si>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</si>
  <si>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</si>
  <si>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</si>
  <si>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</si>
  <si>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</si>
  <si>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</si>
  <si>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</si>
  <si>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</si>
  <si>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</si>
  <si>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</si>
  <si>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</si>
  <si>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</si>
  <si>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</si>
  <si>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</si>
  <si>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</si>
  <si>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</si>
  <si>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</si>
  <si>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</si>
  <si>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</si>
  <si>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</si>
  <si>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</si>
  <si>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</si>
  <si>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</si>
  <si>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</si>
  <si>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</si>
  <si>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</si>
  <si>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</si>
  <si>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</si>
  <si>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</si>
  <si>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</si>
  <si>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</si>
  <si>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</si>
  <si>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</si>
  <si>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</si>
  <si>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</si>
  <si>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</si>
  <si>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</si>
  <si>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</si>
  <si>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</si>
  <si>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</si>
  <si>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</si>
  <si>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</si>
  <si>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</si>
  <si>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</si>
  <si>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</si>
  <si>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</si>
  <si>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</si>
  <si>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</si>
  <si>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</si>
  <si>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</si>
  <si>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</si>
  <si>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</si>
  <si>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</si>
  <si>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</si>
  <si>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</si>
  <si>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</si>
  <si>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</si>
  <si>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</si>
  <si>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</si>
  <si>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</si>
  <si>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</si>
  <si>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</si>
  <si>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</si>
  <si>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</si>
  <si>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</si>
  <si>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</si>
  <si>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</si>
  <si>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</si>
  <si>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</si>
  <si>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</si>
  <si>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</si>
  <si>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</si>
  <si>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</si>
  <si>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</si>
  <si>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</si>
  <si>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</si>
  <si>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</si>
  <si>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</si>
  <si>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</si>
  <si>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</si>
  <si>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</si>
  <si>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</si>
  <si>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</si>
  <si>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</si>
  <si>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</si>
  <si>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</si>
  <si>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</si>
  <si>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</si>
  <si>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</si>
  <si>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</si>
  <si>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</si>
  <si>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</si>
  <si>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</si>
  <si>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</si>
  <si>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</si>
  <si>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</si>
  <si>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</si>
  <si>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</si>
  <si>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</si>
  <si>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</si>
  <si>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</si>
  <si>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</si>
  <si>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</si>
  <si>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</si>
  <si>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</si>
  <si>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</si>
  <si>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</si>
  <si>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</si>
  <si>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</si>
  <si>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</si>
  <si>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</si>
  <si>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</si>
  <si>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</si>
  <si>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</si>
  <si>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</si>
  <si>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</si>
  <si>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</si>
  <si>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</si>
  <si>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</si>
  <si>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</si>
  <si>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</si>
  <si>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</si>
  <si>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</si>
  <si>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</si>
  <si>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</si>
  <si>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</si>
  <si>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</si>
  <si>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</si>
  <si>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</si>
  <si>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</si>
  <si>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</si>
  <si>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</si>
  <si>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</si>
  <si>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</si>
  <si>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</si>
  <si>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</si>
  <si>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</si>
  <si>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</si>
  <si>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</si>
  <si>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</si>
  <si>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</si>
  <si>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</si>
  <si>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</si>
  <si>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</si>
  <si>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</si>
  <si>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</si>
  <si>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</si>
  <si>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</si>
  <si>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</si>
  <si>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</si>
  <si>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</si>
  <si>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</si>
  <si>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</si>
  <si>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</si>
  <si>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</si>
  <si>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</si>
  <si>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</si>
  <si>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</si>
  <si>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</si>
  <si>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</si>
  <si>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</si>
  <si>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</si>
  <si>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</si>
  <si>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</si>
  <si>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</si>
  <si>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</si>
  <si>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</si>
  <si>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</si>
  <si>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</si>
  <si>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</si>
  <si>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</si>
  <si>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</si>
  <si>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</si>
  <si>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</si>
  <si>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</si>
  <si>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</si>
  <si>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</si>
  <si>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</si>
  <si>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</si>
  <si>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</si>
  <si>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</si>
  <si>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</si>
  <si>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</si>
  <si>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</si>
  <si>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</si>
  <si>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</si>
  <si>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</si>
  <si>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</si>
  <si>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</si>
  <si>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</si>
  <si>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</si>
  <si>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</si>
  <si>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</si>
  <si>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</si>
  <si>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</si>
  <si>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</si>
  <si>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</si>
  <si>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</si>
  <si>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</si>
  <si>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</si>
  <si>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</si>
  <si>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</si>
  <si>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</si>
  <si>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</si>
  <si>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</si>
  <si>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</si>
  <si>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</si>
  <si>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</si>
  <si>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</si>
  <si>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</si>
  <si>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</si>
  <si>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</si>
  <si>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</si>
  <si>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</si>
  <si>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</si>
  <si>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</si>
  <si>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</si>
  <si>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</si>
  <si>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</si>
  <si>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</si>
  <si>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</si>
  <si>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</si>
  <si>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</si>
  <si>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</si>
  <si>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</si>
  <si>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</si>
  <si>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</si>
  <si>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</si>
  <si>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</si>
  <si>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</si>
  <si>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</si>
  <si>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</si>
  <si>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</si>
  <si>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</si>
  <si>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</si>
  <si>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</si>
  <si>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</si>
  <si>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</si>
  <si>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</si>
  <si>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</si>
  <si>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</si>
  <si>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</si>
  <si>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</si>
  <si>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</si>
  <si>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</si>
  <si>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</si>
  <si>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</si>
  <si>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</si>
  <si>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</si>
  <si>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</si>
  <si>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</si>
  <si>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</si>
  <si>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</si>
  <si>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</si>
  <si>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</si>
  <si>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</si>
  <si>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</si>
  <si>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</si>
  <si>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</si>
  <si>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</si>
  <si>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</si>
  <si>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</si>
  <si>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</si>
  <si>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</si>
  <si>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</si>
  <si>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</si>
  <si>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</si>
  <si>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</si>
  <si>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</si>
  <si>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</si>
  <si>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</si>
  <si>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</si>
  <si>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</si>
  <si>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</si>
  <si>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</si>
  <si>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</si>
  <si>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</si>
  <si>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</si>
  <si>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</si>
  <si>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</si>
  <si>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</si>
  <si>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</si>
  <si>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</si>
  <si>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</si>
  <si>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</si>
  <si>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</si>
  <si>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</si>
  <si>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</si>
  <si>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</si>
  <si>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</si>
  <si>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</si>
  <si>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</si>
  <si>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</si>
  <si>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</si>
  <si>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</si>
  <si>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</si>
  <si>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</si>
  <si>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</si>
  <si>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</si>
  <si>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</si>
  <si>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</si>
  <si>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</si>
  <si>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</si>
  <si>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</si>
  <si>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</si>
  <si>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</si>
  <si>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</si>
  <si>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</si>
  <si>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</si>
  <si>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</si>
  <si>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</si>
  <si>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</si>
  <si>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</si>
  <si>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</si>
  <si>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</si>
  <si>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</si>
  <si>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</si>
  <si>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</si>
  <si>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</si>
  <si>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</si>
  <si>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</si>
  <si>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</si>
  <si>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</si>
  <si>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</si>
  <si>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</si>
  <si>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</si>
  <si>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</si>
  <si>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</si>
  <si>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</si>
  <si>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</si>
  <si>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</si>
  <si>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</si>
  <si>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</si>
  <si>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</si>
  <si>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</si>
  <si>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</si>
  <si>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</si>
  <si>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</si>
  <si>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</si>
  <si>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</si>
  <si>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</si>
  <si>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</si>
  <si>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</si>
  <si>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</si>
  <si>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</si>
  <si>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</si>
  <si>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</si>
  <si>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</si>
  <si>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</si>
  <si>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</si>
  <si>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</si>
  <si>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</si>
  <si>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</si>
  <si>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</si>
  <si>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</si>
  <si>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</si>
  <si>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</si>
  <si>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</si>
  <si>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</si>
  <si>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</si>
  <si>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</si>
  <si>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</si>
  <si>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</si>
  <si>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</si>
  <si>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</si>
  <si>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</si>
  <si>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</si>
  <si>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</si>
  <si>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</si>
  <si>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</si>
  <si>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</si>
  <si>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</si>
  <si>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</si>
  <si>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</si>
  <si>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</si>
  <si>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</si>
  <si>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</si>
  <si>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</si>
  <si>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</si>
  <si>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</si>
  <si>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</si>
  <si>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</si>
  <si>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</si>
  <si>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</si>
  <si>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</si>
  <si>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</si>
  <si>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</si>
  <si>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</si>
  <si>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</si>
  <si>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</si>
  <si>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</si>
  <si>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</si>
  <si>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</si>
  <si>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</si>
  <si>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</si>
  <si>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</si>
  <si>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</si>
  <si>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</si>
  <si>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</si>
  <si>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</si>
  <si>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</si>
  <si>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</si>
  <si>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</si>
  <si>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</si>
  <si>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</si>
  <si>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</si>
  <si>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</si>
  <si>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</si>
  <si>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</si>
  <si>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</si>
  <si>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</si>
  <si>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</si>
  <si>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</si>
  <si>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</si>
  <si>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</si>
  <si>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</si>
  <si>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</si>
  <si>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</si>
  <si>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</si>
  <si>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</si>
  <si>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</si>
  <si>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</si>
  <si>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</si>
  <si>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</si>
  <si>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</si>
  <si>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</si>
  <si>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</si>
  <si>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</si>
  <si>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</si>
  <si>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</si>
  <si>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</si>
  <si>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</si>
  <si>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</si>
  <si>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</si>
  <si>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</si>
  <si>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</si>
  <si>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</si>
  <si>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</si>
  <si>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</si>
  <si>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</si>
  <si>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</si>
  <si>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</si>
  <si>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</si>
  <si>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</si>
  <si>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</si>
  <si>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</si>
  <si>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</si>
  <si>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</si>
  <si>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</si>
  <si>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</si>
  <si>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</si>
  <si>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</si>
  <si>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</si>
  <si>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</si>
  <si>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</si>
  <si>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</si>
  <si>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</si>
  <si>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</si>
  <si>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</si>
  <si>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</si>
  <si>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</si>
  <si>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</si>
  <si>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</si>
  <si>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</si>
  <si>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</si>
  <si>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</si>
  <si>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</si>
  <si>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</si>
  <si>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</si>
  <si>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</si>
  <si>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</si>
  <si>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</si>
  <si>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</si>
  <si>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</si>
  <si>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</si>
  <si>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</si>
  <si>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</si>
  <si>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</si>
  <si>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</si>
  <si>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</si>
  <si>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</si>
  <si>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</si>
  <si>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</si>
  <si>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</si>
  <si>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</si>
  <si>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</si>
  <si>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</si>
  <si>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</si>
  <si>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</si>
  <si>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</si>
  <si>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</si>
  <si>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</si>
  <si>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</si>
  <si>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</si>
  <si>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</si>
  <si>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</si>
  <si>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</si>
  <si>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</si>
  <si>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</si>
  <si>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</si>
  <si>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</si>
  <si>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</si>
  <si>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</si>
  <si>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</si>
  <si>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</si>
  <si>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</si>
  <si>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</si>
  <si>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</si>
  <si>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</si>
  <si>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</si>
  <si>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</si>
  <si>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</si>
  <si>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</si>
  <si>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</si>
  <si>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</si>
  <si>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</si>
  <si>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</si>
  <si>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</si>
  <si>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</si>
  <si>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</si>
  <si>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</si>
  <si>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</si>
  <si>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</si>
  <si>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</si>
  <si>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</si>
  <si>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</si>
  <si>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</si>
  <si>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</si>
  <si>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</si>
  <si>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</si>
  <si>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</si>
  <si>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</si>
  <si>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</si>
  <si>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</si>
  <si>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</si>
  <si>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</si>
  <si>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</si>
  <si>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</si>
  <si>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</si>
  <si>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</si>
  <si>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</si>
  <si>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</si>
  <si>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</si>
  <si>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</si>
  <si>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</si>
  <si>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</si>
  <si>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</si>
  <si>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</si>
  <si>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</si>
  <si>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</si>
  <si>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</si>
  <si>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</si>
  <si>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</si>
  <si>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</si>
  <si>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</si>
  <si>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</si>
  <si>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</si>
  <si>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</si>
  <si>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</si>
  <si>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</si>
  <si>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</si>
  <si>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</si>
  <si>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</si>
  <si>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</si>
  <si>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</si>
  <si>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</si>
  <si>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</si>
  <si>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</si>
  <si>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</si>
  <si>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</si>
  <si>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</si>
  <si>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</si>
  <si>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</si>
  <si>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</si>
  <si>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</si>
  <si>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</si>
  <si>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</si>
  <si>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</si>
  <si>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</si>
  <si>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</si>
  <si>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</si>
  <si>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</si>
  <si>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</si>
  <si>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</si>
  <si>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</si>
  <si>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</si>
  <si>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</si>
  <si>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</si>
  <si>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</si>
  <si>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</si>
  <si>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</si>
  <si>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</si>
  <si>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</si>
  <si>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</si>
  <si>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</si>
  <si>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</si>
  <si>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</si>
  <si>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</si>
  <si>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</si>
  <si>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</si>
  <si>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</si>
  <si>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</si>
  <si>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</si>
  <si>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</si>
  <si>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</si>
  <si>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</si>
  <si>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</si>
  <si>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</si>
  <si>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</si>
  <si>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</si>
  <si>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</si>
  <si>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</si>
  <si>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</si>
  <si>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</si>
  <si>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</si>
  <si>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</si>
  <si>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</si>
  <si>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</si>
  <si>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</si>
  <si>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</si>
  <si>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</si>
  <si>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</si>
  <si>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</si>
  <si>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</si>
  <si>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</si>
  <si>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</si>
  <si>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</si>
  <si>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</si>
  <si>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</si>
  <si>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</si>
  <si>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</si>
  <si>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</si>
  <si>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</si>
  <si>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</si>
  <si>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</si>
  <si>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</si>
  <si>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</si>
  <si>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</si>
  <si>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</si>
  <si>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</si>
  <si>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</si>
  <si>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</si>
  <si>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</si>
  <si>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</si>
  <si>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</si>
  <si>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</si>
  <si>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</si>
  <si>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</si>
  <si>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</si>
  <si>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</si>
  <si>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</si>
  <si>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</si>
  <si>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</si>
  <si>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</si>
  <si>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</si>
  <si>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</si>
  <si>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</si>
  <si>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</si>
  <si>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</si>
  <si>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</si>
  <si>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</si>
  <si>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</si>
  <si>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</si>
  <si>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</si>
  <si>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</si>
  <si>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</si>
  <si>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</si>
  <si>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</si>
  <si>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</si>
  <si>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</si>
  <si>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</si>
  <si>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</si>
  <si>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</si>
  <si>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</si>
  <si>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</si>
  <si>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</si>
  <si>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</si>
  <si>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</si>
  <si>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</si>
  <si>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</si>
  <si>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</si>
  <si>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</si>
  <si>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</si>
  <si>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</si>
  <si>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</si>
  <si>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</si>
  <si>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</si>
  <si>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</si>
  <si>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</si>
  <si>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</si>
  <si>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</si>
  <si>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</si>
  <si>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</si>
  <si>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</si>
  <si>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</si>
  <si>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</si>
  <si>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</si>
  <si>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</si>
  <si>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</si>
  <si>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</si>
  <si>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</si>
  <si>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</si>
  <si>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</si>
  <si>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</si>
  <si>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</si>
  <si>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</si>
  <si>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</si>
  <si>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</si>
  <si>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</si>
  <si>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</si>
  <si>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</si>
  <si>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</si>
  <si>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</si>
  <si>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</si>
  <si>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</si>
  <si>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</si>
  <si>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</si>
  <si>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</si>
  <si>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</si>
  <si>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</si>
  <si>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</si>
  <si>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</si>
  <si>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</si>
  <si>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</si>
  <si>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</si>
  <si>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</si>
  <si>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</si>
  <si>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</si>
  <si>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</si>
  <si>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</si>
  <si>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</si>
  <si>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</si>
  <si>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</si>
  <si>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</si>
  <si>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</si>
  <si>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</si>
  <si>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</si>
  <si>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</si>
  <si>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</si>
  <si>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</si>
  <si>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</si>
  <si>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</si>
  <si>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</si>
  <si>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</si>
  <si>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</si>
  <si>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</si>
  <si>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</si>
  <si>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</si>
  <si>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</si>
  <si>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</si>
  <si>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</si>
  <si>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</si>
  <si>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</si>
  <si>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</si>
  <si>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</si>
  <si>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</si>
  <si>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</si>
  <si>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</si>
  <si>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</si>
  <si>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</si>
  <si>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</si>
  <si>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</si>
  <si>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</si>
  <si>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</si>
  <si>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</si>
  <si>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</si>
  <si>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</si>
  <si>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</si>
  <si>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</si>
  <si>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</si>
  <si>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</si>
  <si>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</si>
  <si>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</si>
  <si>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</si>
  <si>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</si>
  <si>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</si>
  <si>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</si>
  <si>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</si>
  <si>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</si>
  <si>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</si>
  <si>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</si>
  <si>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</si>
  <si>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</si>
  <si>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</si>
  <si>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</si>
  <si>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</si>
  <si>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</si>
  <si>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</si>
  <si>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</si>
  <si>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</si>
  <si>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</si>
  <si>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</si>
  <si>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</si>
  <si>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</si>
  <si>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</si>
  <si>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</si>
  <si>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</si>
  <si>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</si>
  <si>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</si>
  <si>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</si>
  <si>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</si>
  <si>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</si>
  <si>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</si>
  <si>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</si>
  <si>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</si>
  <si>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</si>
  <si>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</si>
  <si>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</si>
  <si>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</si>
  <si>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</si>
  <si>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</si>
  <si>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</si>
  <si>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</si>
  <si>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</si>
  <si>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</si>
  <si>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</si>
  <si>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</si>
  <si>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</si>
  <si>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</si>
  <si>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</si>
  <si>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</si>
  <si>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</si>
  <si>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</si>
  <si>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</si>
  <si>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</si>
  <si>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</si>
  <si>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</si>
  <si>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</si>
  <si>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</si>
  <si>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</si>
  <si>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</si>
  <si>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</si>
  <si>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</si>
  <si>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</si>
  <si>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</si>
  <si>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</si>
  <si>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</si>
  <si>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</si>
  <si>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</si>
  <si>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</si>
  <si>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</si>
  <si>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</si>
  <si>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</si>
  <si>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</si>
  <si>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</si>
  <si>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</si>
  <si>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</si>
  <si>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</si>
  <si>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</si>
  <si>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</si>
  <si>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</si>
  <si>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</si>
  <si>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</si>
  <si>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</si>
  <si>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</si>
  <si>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</si>
  <si>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</si>
  <si>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</si>
  <si>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</si>
  <si>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</si>
  <si>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</si>
  <si>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</si>
  <si>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</si>
  <si>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</si>
  <si>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</si>
  <si>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</si>
  <si>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</si>
  <si>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</si>
  <si>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</si>
  <si>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</si>
  <si>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</si>
  <si>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</si>
  <si>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</si>
  <si>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</si>
  <si>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</si>
  <si>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</si>
  <si>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</si>
  <si>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</si>
  <si>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</si>
  <si>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</si>
  <si>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</si>
  <si>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</si>
  <si>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</si>
  <si>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</si>
  <si>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</si>
  <si>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</si>
  <si>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</si>
  <si>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</si>
  <si>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</si>
  <si>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</si>
  <si>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</si>
  <si>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</si>
  <si>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</si>
  <si>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</si>
  <si>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</si>
  <si>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</si>
  <si>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</si>
  <si>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</si>
  <si>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</si>
  <si>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</si>
  <si>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</si>
  <si>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</si>
  <si>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</si>
  <si>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</si>
  <si>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</si>
  <si>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</si>
  <si>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</si>
  <si>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</si>
  <si>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</si>
  <si>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</si>
  <si>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</si>
  <si>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</si>
  <si>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</si>
  <si>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</si>
  <si>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</si>
  <si>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</si>
  <si>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</si>
  <si>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</si>
  <si>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</si>
  <si>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</si>
  <si>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</si>
  <si>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</si>
  <si>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</si>
  <si>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</si>
  <si>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</si>
  <si>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</si>
  <si>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</si>
  <si>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</si>
  <si>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</si>
  <si>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</si>
  <si>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</si>
  <si>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</si>
  <si>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</si>
  <si>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</si>
  <si>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</si>
  <si>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</si>
  <si>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</si>
  <si>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</si>
  <si>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</si>
  <si>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</si>
  <si>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</si>
  <si>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</si>
  <si>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</si>
  <si>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</si>
  <si>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</si>
  <si>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</si>
  <si>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</si>
  <si>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</si>
  <si>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</si>
  <si>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</si>
  <si>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</si>
  <si>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</si>
  <si>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</si>
  <si>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</si>
  <si>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</si>
  <si>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</si>
  <si>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</si>
  <si>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</si>
  <si>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</si>
  <si>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</si>
  <si>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</si>
  <si>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</si>
  <si>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</si>
  <si>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</si>
  <si>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</si>
  <si>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</si>
  <si>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</si>
  <si>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</si>
  <si>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</si>
  <si>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</si>
  <si>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</si>
  <si>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</si>
  <si>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</si>
  <si>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</si>
  <si>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</si>
  <si>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</si>
  <si>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</si>
  <si>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</si>
  <si>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</si>
  <si>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</si>
  <si>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</si>
  <si>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</si>
  <si>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</si>
  <si>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</si>
  <si>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</si>
  <si>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</si>
  <si>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</si>
  <si>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</si>
  <si>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</si>
  <si>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</si>
  <si>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</si>
  <si>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</si>
  <si>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</si>
  <si>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</si>
  <si>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</si>
  <si>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</si>
  <si>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</si>
  <si>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</si>
  <si>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</si>
  <si>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</si>
  <si>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</si>
  <si>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</si>
  <si>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</si>
  <si>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</si>
  <si>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</si>
  <si>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</si>
  <si>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</si>
  <si>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</si>
  <si>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</si>
  <si>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</si>
  <si>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</si>
  <si>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</si>
  <si>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</si>
  <si>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</si>
  <si>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</si>
  <si>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</si>
  <si>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</si>
  <si>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</si>
  <si>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</si>
  <si>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</si>
  <si>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</si>
  <si>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</si>
  <si>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</si>
  <si>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</si>
  <si>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</si>
  <si>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</si>
  <si>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</si>
  <si>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</si>
  <si>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</si>
  <si>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</si>
  <si>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</si>
  <si>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</si>
  <si>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</si>
  <si>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</si>
  <si>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</si>
  <si>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</si>
  <si>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</si>
  <si>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</si>
  <si>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</si>
  <si>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</si>
  <si>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</si>
  <si>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</si>
  <si>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</si>
  <si>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</si>
  <si>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</si>
  <si>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</si>
  <si>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</si>
  <si>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</si>
  <si>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</si>
  <si>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</si>
  <si>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</si>
  <si>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</si>
  <si>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</si>
  <si>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</si>
  <si>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</si>
  <si>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</si>
  <si>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</si>
  <si>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</si>
  <si>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</si>
  <si>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</si>
  <si>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</si>
  <si>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</si>
  <si>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</si>
  <si>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</si>
  <si>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</si>
  <si>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</si>
  <si>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</si>
  <si>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</si>
  <si>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</si>
  <si>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</si>
  <si>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</si>
  <si>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</si>
  <si>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</si>
  <si>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</si>
  <si>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</si>
  <si>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</si>
  <si>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</si>
  <si>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</si>
  <si>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</si>
  <si>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</si>
  <si>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</si>
  <si>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</si>
  <si>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</si>
  <si>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</si>
  <si>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</si>
  <si>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</si>
  <si>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</si>
  <si>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</si>
  <si>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</si>
  <si>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</si>
  <si>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</si>
  <si>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</si>
  <si>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</si>
  <si>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</si>
  <si>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</si>
  <si>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</si>
  <si>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</si>
  <si>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</si>
  <si>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</si>
  <si>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</si>
  <si>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</si>
  <si>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</si>
  <si>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</si>
  <si>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</si>
  <si>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</si>
  <si>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</si>
  <si>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</si>
  <si>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</si>
  <si>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</si>
  <si>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</si>
  <si>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</si>
  <si>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</si>
  <si>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</si>
  <si>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</si>
  <si>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</si>
  <si>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</si>
  <si>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</si>
  <si>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</si>
  <si>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</si>
  <si>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</si>
  <si>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</si>
  <si>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</si>
  <si>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</si>
  <si>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</si>
  <si>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</si>
  <si>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</si>
  <si>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</si>
  <si>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</si>
  <si>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</si>
  <si>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</si>
  <si>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</si>
  <si>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</si>
  <si>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</si>
  <si>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</si>
  <si>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</si>
  <si>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</si>
  <si>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</si>
  <si>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</si>
  <si>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</si>
  <si>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</si>
  <si>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</si>
  <si>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</si>
  <si>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</si>
  <si>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</si>
  <si>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</si>
  <si>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</si>
  <si>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</si>
  <si>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</si>
  <si>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</si>
  <si>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</si>
  <si>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</si>
  <si>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</si>
  <si>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</si>
  <si>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</si>
  <si>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</si>
  <si>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</si>
  <si>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</si>
  <si>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</si>
  <si>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</si>
  <si>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</si>
  <si>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</si>
  <si>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</si>
  <si>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</si>
  <si>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</si>
  <si>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</si>
  <si>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</si>
  <si>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</si>
  <si>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</si>
  <si>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</si>
  <si>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</si>
  <si>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</si>
  <si>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</si>
  <si>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</si>
  <si>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</si>
  <si>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</si>
  <si>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</si>
  <si>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</si>
  <si>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</si>
  <si>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</si>
  <si>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</si>
  <si>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</si>
  <si>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</si>
  <si>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</si>
  <si>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</si>
  <si>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</si>
  <si>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</si>
  <si>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</si>
  <si>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</si>
  <si>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</si>
  <si>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</si>
  <si>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</si>
  <si>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</si>
  <si>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</si>
  <si>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</si>
  <si>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</si>
  <si>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</si>
  <si>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</si>
  <si>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</si>
  <si>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</si>
  <si>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</si>
  <si>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</si>
  <si>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</si>
  <si>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</si>
  <si>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</si>
  <si>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</si>
  <si>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</si>
  <si>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</si>
  <si>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</si>
  <si>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</si>
  <si>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</si>
  <si>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</si>
  <si>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</si>
  <si>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</si>
  <si>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</si>
  <si>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</si>
  <si>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</si>
  <si>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</si>
  <si>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</si>
  <si>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</si>
  <si>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</si>
  <si>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</si>
  <si>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</si>
  <si>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</si>
  <si>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</si>
  <si>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</si>
  <si>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</si>
  <si>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</si>
  <si>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</si>
  <si>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</si>
  <si>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</si>
  <si>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</si>
  <si>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</si>
  <si>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</si>
  <si>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</si>
  <si>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</si>
  <si>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</si>
  <si>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</si>
  <si>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</si>
  <si>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</si>
  <si>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</si>
  <si>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</si>
  <si>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</si>
  <si>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</si>
  <si>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</si>
  <si>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</si>
  <si>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</si>
  <si>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</si>
  <si>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</si>
  <si>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</si>
  <si>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</si>
  <si>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</si>
  <si>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</si>
  <si>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</si>
  <si>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</si>
  <si>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</si>
  <si>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</si>
  <si>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</si>
  <si>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</si>
  <si>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</si>
  <si>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</si>
  <si>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</si>
  <si>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</si>
  <si>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</si>
  <si>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</si>
  <si>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</si>
  <si>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</si>
  <si>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</si>
  <si>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</si>
  <si>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</si>
  <si>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</si>
  <si>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</si>
  <si>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</si>
  <si>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</si>
  <si>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</si>
  <si>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</si>
  <si>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</si>
  <si>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</si>
  <si>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</si>
  <si>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</si>
  <si>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</si>
  <si>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</si>
  <si>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</si>
  <si>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</si>
  <si>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</si>
  <si>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</si>
  <si>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</si>
  <si>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</si>
  <si>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</si>
  <si>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</si>
  <si>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</si>
  <si>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</si>
  <si>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</si>
  <si>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</si>
  <si>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</si>
  <si>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</si>
  <si>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</si>
  <si>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</si>
  <si>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</si>
  <si>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</si>
  <si>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</si>
  <si>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</si>
  <si>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</si>
  <si>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</si>
  <si>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</si>
  <si>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</si>
  <si>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</si>
  <si>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</si>
  <si>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</si>
  <si>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</si>
  <si>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</si>
  <si>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</si>
  <si>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</si>
  <si>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</si>
  <si>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</si>
  <si>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</si>
  <si>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</si>
  <si>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</si>
  <si>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</si>
  <si>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</si>
  <si>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</si>
  <si>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</si>
  <si>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</si>
  <si>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</si>
  <si>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</si>
  <si>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</si>
  <si>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</si>
  <si>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</si>
  <si>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</si>
  <si>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</si>
  <si>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</si>
  <si>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</si>
  <si>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</si>
  <si>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</si>
  <si>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</si>
  <si>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</si>
  <si>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</si>
  <si>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</si>
  <si>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</si>
  <si>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</si>
  <si>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</si>
  <si>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</si>
  <si>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</si>
  <si>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</si>
  <si>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</si>
  <si>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</si>
  <si>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</si>
  <si>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</si>
  <si>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</si>
  <si>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</si>
  <si>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</si>
  <si>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</si>
  <si>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</si>
  <si>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</si>
  <si>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</si>
  <si>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</si>
  <si>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</si>
  <si>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</si>
  <si>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</si>
  <si>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</si>
  <si>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</si>
  <si>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</si>
  <si>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</si>
  <si>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</si>
  <si>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</si>
  <si>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</si>
  <si>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</si>
  <si>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</si>
  <si>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</si>
  <si>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</si>
  <si>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</si>
  <si>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</si>
  <si>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</si>
  <si>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</si>
  <si>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</si>
  <si>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</si>
  <si>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</si>
  <si>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</si>
  <si>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</si>
  <si>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</si>
  <si>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</si>
  <si>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</si>
  <si>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</si>
  <si>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</si>
  <si>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</si>
  <si>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</si>
  <si>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</si>
  <si>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</si>
  <si>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</si>
  <si>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</si>
  <si>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</si>
  <si>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</si>
  <si>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</si>
  <si>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</si>
  <si>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</si>
  <si>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</si>
  <si>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</si>
  <si>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</si>
  <si>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</si>
  <si>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</si>
  <si>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</si>
  <si>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</si>
  <si>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</si>
  <si>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</si>
  <si>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</si>
  <si>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</si>
  <si>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</si>
  <si>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</si>
  <si>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</si>
  <si>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</si>
  <si>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</si>
  <si>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</si>
  <si>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</si>
  <si>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</si>
  <si>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</si>
  <si>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</si>
  <si>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</si>
  <si>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</si>
  <si>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</si>
  <si>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</si>
  <si>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</si>
  <si>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</si>
  <si>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</si>
  <si>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</si>
  <si>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</si>
  <si>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</si>
  <si>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</si>
  <si>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</si>
  <si>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</si>
  <si>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</si>
  <si>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</si>
  <si>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</si>
  <si>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</si>
  <si>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</si>
  <si>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</si>
  <si>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</si>
  <si>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</si>
  <si>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</si>
  <si>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</si>
  <si>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</si>
  <si>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</si>
  <si>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</si>
  <si>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</si>
  <si>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</si>
  <si>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</si>
  <si>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</si>
  <si>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</si>
  <si>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</si>
  <si>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</si>
  <si>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</si>
  <si>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</si>
  <si>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</si>
  <si>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</si>
  <si>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</si>
  <si>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</si>
  <si>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</si>
  <si>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</si>
  <si>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</si>
  <si>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</si>
  <si>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</si>
  <si>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</si>
  <si>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</si>
  <si>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</si>
  <si>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</si>
  <si>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</si>
  <si>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</si>
  <si>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</si>
  <si>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</si>
  <si>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</si>
  <si>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</si>
  <si>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</si>
  <si>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</si>
  <si>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</si>
  <si>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</si>
  <si>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</si>
  <si>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</si>
  <si>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</si>
  <si>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</si>
  <si>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</si>
  <si>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</si>
  <si>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</si>
  <si>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</si>
  <si>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</si>
  <si>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</si>
  <si>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</si>
  <si>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</si>
  <si>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</si>
  <si>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</si>
  <si>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</si>
  <si>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</si>
  <si>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</si>
  <si>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</si>
  <si>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</si>
  <si>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</si>
  <si>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</si>
  <si>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</si>
  <si>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</si>
  <si>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</si>
  <si>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</si>
  <si>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</si>
  <si>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</si>
  <si>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</si>
  <si>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</si>
  <si>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</si>
  <si>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</si>
  <si>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</si>
  <si>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</si>
  <si>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</si>
  <si>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</si>
  <si>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</si>
  <si>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</si>
  <si>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</si>
  <si>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</si>
  <si>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</si>
  <si>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</si>
  <si>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</si>
  <si>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</si>
  <si>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</si>
  <si>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</si>
  <si>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</si>
  <si>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</si>
  <si>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</si>
  <si>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</si>
  <si>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</si>
  <si>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</si>
  <si>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</si>
  <si>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</si>
  <si>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</si>
  <si>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</si>
  <si>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</si>
  <si>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</si>
  <si>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</si>
  <si>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</si>
  <si>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</si>
  <si>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</si>
  <si>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</si>
  <si>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</si>
  <si>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</si>
  <si>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</si>
  <si>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</si>
  <si>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</si>
  <si>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</si>
  <si>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</si>
  <si>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</si>
  <si>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</si>
  <si>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</si>
  <si>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</si>
  <si>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</si>
  <si>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</si>
  <si>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</si>
  <si>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</si>
  <si>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</si>
  <si>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</si>
  <si>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</si>
  <si>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</si>
  <si>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</si>
  <si>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</si>
  <si>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</si>
  <si>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</si>
  <si>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</si>
  <si>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</si>
  <si>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</si>
  <si>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</si>
  <si>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</si>
  <si>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</si>
  <si>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</si>
  <si>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</si>
  <si>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</si>
  <si>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</si>
  <si>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</si>
  <si>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</si>
  <si>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</si>
  <si>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</si>
  <si>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</si>
  <si>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</si>
  <si>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</si>
  <si>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</si>
  <si>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</si>
  <si>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</si>
  <si>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</si>
  <si>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</si>
  <si>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</si>
  <si>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</si>
  <si>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</si>
  <si>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</si>
  <si>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</si>
  <si>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</si>
  <si>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</si>
  <si>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</si>
  <si>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</si>
  <si>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</si>
  <si>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</si>
  <si>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</si>
  <si>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</si>
  <si>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</si>
  <si>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</si>
  <si>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</si>
  <si>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</si>
  <si>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</si>
  <si>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</si>
  <si>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</si>
  <si>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</si>
  <si>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</si>
  <si>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</si>
  <si>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</si>
  <si>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</si>
  <si>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</si>
  <si>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</si>
  <si>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</si>
  <si>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</si>
  <si>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</si>
  <si>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</si>
  <si>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</si>
  <si>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</si>
  <si>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</si>
  <si>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</si>
  <si>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</si>
  <si>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</si>
  <si>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</si>
  <si>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</si>
  <si>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</si>
  <si>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</si>
  <si>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</si>
  <si>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</si>
  <si>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</si>
  <si>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</si>
  <si>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</si>
  <si>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</si>
  <si>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</si>
  <si>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</si>
  <si>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</si>
  <si>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</si>
  <si>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</si>
  <si>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</si>
  <si>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</si>
  <si>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</si>
  <si>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</si>
  <si>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</si>
  <si>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</si>
  <si>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</si>
  <si>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</si>
  <si>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</si>
  <si>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</si>
  <si>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</si>
  <si>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</si>
  <si>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</si>
  <si>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</si>
  <si>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</si>
  <si>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</si>
  <si>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</si>
  <si>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</si>
  <si>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</si>
  <si>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</si>
  <si>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</si>
  <si>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</si>
  <si>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</si>
  <si>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</si>
  <si>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</si>
  <si>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</si>
  <si>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</si>
  <si>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</si>
  <si>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</si>
  <si>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</si>
  <si>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</si>
  <si>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</si>
  <si>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</si>
  <si>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</si>
  <si>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</si>
  <si>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</si>
  <si>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</si>
  <si>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</si>
  <si>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</si>
  <si>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</si>
  <si>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</si>
  <si>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</si>
  <si>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</si>
  <si>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</si>
  <si>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</si>
  <si>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</si>
  <si>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</si>
  <si>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</si>
  <si>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</si>
  <si>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</si>
  <si>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</si>
  <si>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</si>
  <si>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</si>
  <si>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</si>
  <si>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</si>
  <si>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</si>
  <si>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</si>
  <si>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</si>
  <si>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</si>
  <si>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</si>
  <si>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</si>
  <si>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</si>
  <si>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</si>
  <si>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</si>
  <si>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</si>
  <si>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</si>
  <si>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</si>
  <si>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</si>
  <si>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</si>
  <si>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</si>
  <si>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</si>
  <si>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</si>
  <si>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</si>
  <si>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</si>
  <si>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</si>
  <si>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</si>
  <si>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</si>
  <si>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</si>
  <si>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</si>
  <si>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</si>
  <si>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</si>
  <si>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</si>
  <si>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</si>
  <si>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</si>
  <si>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</si>
  <si>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</si>
  <si>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</si>
  <si>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</si>
  <si>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</si>
  <si>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</si>
  <si>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</si>
  <si>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</si>
  <si>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</si>
  <si>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</si>
  <si>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</si>
  <si>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</si>
  <si>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</si>
  <si>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</si>
  <si>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</si>
  <si>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</si>
  <si>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</si>
  <si>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</si>
  <si>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</si>
  <si>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</si>
  <si>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</si>
  <si>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</si>
  <si>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</si>
  <si>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</si>
  <si>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</si>
  <si>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</si>
  <si>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</si>
  <si>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</si>
  <si>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</si>
  <si>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</si>
  <si>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</si>
  <si>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</si>
  <si>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</si>
  <si>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</si>
  <si>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</si>
  <si>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</si>
  <si>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</si>
  <si>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</si>
  <si>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</si>
  <si>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</si>
  <si>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</si>
  <si>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</si>
  <si>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</si>
  <si>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</si>
  <si>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</si>
  <si>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</si>
  <si>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</si>
  <si>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</si>
  <si>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</si>
  <si>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</si>
  <si>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</si>
  <si>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</si>
  <si>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</si>
  <si>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</si>
  <si>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</si>
  <si>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</si>
  <si>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</si>
  <si>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</si>
  <si>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</si>
  <si>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</si>
  <si>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</si>
  <si>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</si>
  <si>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</si>
  <si>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</si>
  <si>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</si>
  <si>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</si>
  <si>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</si>
  <si>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</si>
  <si>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</si>
  <si>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</si>
  <si>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</si>
  <si>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</si>
  <si>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</si>
  <si>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</si>
  <si>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</si>
  <si>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</si>
  <si>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</si>
  <si>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</si>
  <si>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</si>
  <si>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</si>
  <si>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</si>
  <si>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</si>
  <si>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</si>
  <si>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</si>
  <si>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</si>
  <si>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</si>
  <si>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</si>
  <si>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</si>
  <si>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</si>
  <si>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</si>
  <si>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</si>
  <si>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</si>
  <si>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</si>
  <si>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</si>
  <si>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</si>
  <si>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</si>
  <si>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</si>
  <si>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</si>
  <si>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</si>
  <si>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</si>
  <si>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</si>
  <si>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</si>
  <si>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</si>
  <si>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</si>
  <si>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</si>
  <si>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</si>
  <si>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</si>
  <si>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</si>
  <si>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</si>
  <si>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</si>
  <si>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</si>
  <si>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</si>
  <si>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</si>
  <si>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</si>
  <si>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</si>
  <si>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</si>
  <si>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</si>
  <si>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</si>
  <si>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</si>
  <si>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</si>
  <si>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</si>
  <si>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</si>
  <si>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</si>
  <si>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</si>
  <si>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</si>
  <si>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</si>
  <si>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</si>
  <si>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</si>
  <si>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</si>
  <si>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</si>
  <si>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</si>
  <si>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</si>
  <si>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</si>
  <si>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</si>
  <si>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</si>
  <si>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</si>
  <si>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</si>
  <si>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</si>
  <si>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</si>
  <si>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</si>
  <si>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</si>
  <si>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</si>
  <si>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</si>
  <si>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</si>
  <si>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</si>
  <si>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</si>
  <si>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</si>
  <si>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</si>
  <si>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</si>
  <si>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</si>
  <si>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</si>
  <si>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</si>
  <si>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</si>
  <si>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</si>
  <si>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</si>
  <si>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</si>
  <si>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</si>
  <si>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</si>
  <si>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</si>
  <si>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</si>
  <si>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</si>
  <si>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</si>
  <si>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</si>
  <si>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</si>
  <si>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</si>
  <si>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</si>
  <si>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</si>
  <si>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</si>
  <si>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</si>
  <si>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</si>
  <si>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</si>
  <si>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</si>
  <si>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</si>
  <si>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</si>
  <si>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</si>
  <si>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</si>
  <si>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</si>
  <si>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</si>
  <si>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</si>
  <si>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</si>
  <si>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</si>
  <si>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</si>
  <si>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</si>
  <si>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</si>
  <si>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</si>
  <si>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</si>
  <si>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</si>
  <si>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</si>
  <si>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</si>
  <si>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</si>
  <si>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</si>
  <si>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</si>
  <si>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</si>
  <si>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</si>
  <si>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</si>
  <si>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</si>
  <si>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</si>
  <si>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</si>
  <si>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</si>
  <si>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</si>
  <si>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</si>
  <si>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</si>
  <si>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</si>
  <si>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</si>
  <si>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</si>
  <si>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</si>
  <si>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</si>
  <si>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</si>
  <si>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</si>
  <si>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</si>
  <si>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</si>
  <si>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</si>
  <si>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</si>
  <si>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</si>
  <si>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</si>
  <si>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</si>
  <si>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</si>
  <si>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</si>
  <si>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</si>
  <si>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</si>
  <si>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</si>
  <si>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</si>
  <si>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</si>
  <si>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</si>
  <si>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</si>
  <si>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</si>
  <si>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</si>
  <si>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</si>
  <si>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</si>
  <si>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</si>
  <si>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</si>
  <si>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</si>
  <si>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</si>
  <si>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</si>
  <si>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</si>
  <si>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</si>
  <si>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</si>
  <si>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</si>
  <si>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</si>
  <si>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</si>
  <si>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</si>
  <si>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</si>
  <si>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</si>
  <si>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</si>
  <si>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</si>
  <si>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</si>
  <si>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</si>
  <si>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</si>
  <si>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</si>
  <si>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</si>
  <si>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</si>
  <si>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</si>
  <si>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</si>
  <si>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</si>
  <si>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</si>
  <si>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</si>
  <si>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</si>
  <si>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</si>
  <si>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</si>
  <si>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</si>
  <si>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</si>
  <si>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</si>
  <si>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</si>
  <si>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</si>
  <si>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</si>
  <si>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</si>
  <si>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</si>
  <si>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</si>
  <si>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</si>
  <si>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</si>
  <si>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</si>
  <si>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</si>
  <si>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</si>
  <si>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</si>
  <si>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</si>
  <si>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</si>
  <si>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</si>
  <si>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</si>
  <si>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</si>
  <si>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</si>
  <si>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</si>
  <si>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</si>
  <si>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</si>
  <si>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</si>
  <si>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</si>
  <si>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</si>
  <si>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</si>
  <si>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</si>
  <si>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</si>
  <si>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</si>
  <si>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</si>
  <si>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</si>
  <si>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</si>
  <si>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</si>
  <si>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</si>
  <si>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</si>
  <si>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</si>
  <si>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</si>
  <si>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</si>
  <si>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</si>
  <si>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</si>
  <si>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</si>
  <si>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</si>
  <si>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</si>
  <si>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</si>
  <si>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</si>
  <si>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</si>
  <si>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</si>
  <si>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</si>
  <si>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</si>
  <si>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</si>
  <si>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</si>
  <si>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</si>
  <si>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</si>
  <si>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</si>
  <si>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</si>
  <si>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</si>
  <si>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</si>
  <si>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</si>
  <si>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</si>
  <si>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</si>
  <si>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</si>
  <si>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</si>
  <si>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</si>
  <si>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</si>
  <si>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</si>
  <si>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</si>
  <si>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</si>
  <si>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</si>
  <si>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</si>
  <si>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</si>
  <si>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</si>
  <si>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</si>
  <si>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</si>
  <si>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</si>
  <si>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</si>
  <si>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</si>
  <si>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</si>
  <si>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</si>
  <si>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</si>
  <si>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</si>
  <si>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</si>
  <si>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</si>
  <si>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</si>
  <si>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</si>
  <si>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</si>
  <si>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</si>
  <si>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</si>
  <si>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</si>
  <si>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</si>
  <si>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</si>
  <si>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</si>
  <si>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</si>
  <si>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</si>
  <si>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</si>
  <si>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</si>
  <si>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</si>
  <si>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</si>
  <si>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</si>
  <si>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</si>
  <si>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</si>
  <si>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</si>
  <si>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</si>
  <si>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</si>
  <si>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</si>
  <si>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</si>
  <si>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</si>
  <si>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</si>
  <si>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</si>
  <si>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</si>
  <si>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</si>
  <si>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</si>
  <si>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</si>
  <si>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</si>
  <si>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</si>
  <si>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</si>
  <si>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</si>
  <si>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</si>
  <si>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</si>
  <si>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</si>
  <si>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</si>
  <si>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</si>
  <si>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</si>
  <si>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</si>
  <si>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</si>
  <si>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</si>
  <si>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</si>
  <si>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</si>
  <si>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</si>
  <si>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</si>
  <si>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</si>
  <si>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</si>
  <si>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</si>
  <si>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</si>
  <si>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</si>
  <si>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</si>
  <si>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</si>
  <si>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</si>
  <si>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</si>
  <si>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</si>
  <si>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</si>
  <si>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</si>
  <si>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</si>
  <si>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</si>
  <si>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</si>
  <si>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</si>
  <si>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</si>
  <si>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</si>
  <si>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</si>
  <si>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</si>
  <si>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</si>
  <si>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</si>
  <si>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</si>
  <si>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</si>
  <si>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</si>
  <si>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</si>
  <si>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</si>
  <si>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</si>
  <si>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</si>
  <si>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</si>
  <si>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</si>
  <si>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</si>
  <si>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</si>
  <si>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</si>
  <si>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</si>
  <si>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</si>
  <si>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</si>
  <si>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</si>
  <si>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</si>
  <si>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</si>
  <si>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</si>
  <si>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</si>
  <si>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</si>
  <si>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</si>
  <si>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</si>
  <si>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</si>
  <si>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</si>
  <si>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</si>
  <si>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</si>
  <si>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</si>
  <si>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</si>
  <si>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</si>
  <si>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</si>
  <si>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</si>
  <si>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</si>
  <si>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</si>
  <si>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</si>
  <si>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</si>
  <si>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</si>
  <si>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</si>
  <si>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</si>
  <si>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</si>
  <si>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</si>
  <si>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</si>
  <si>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</si>
  <si>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</si>
  <si>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</si>
  <si>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</si>
  <si>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</si>
  <si>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</si>
  <si>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</si>
  <si>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</si>
  <si>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</si>
  <si>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</si>
  <si>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</si>
  <si>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</si>
  <si>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</si>
  <si>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</si>
  <si>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</si>
  <si>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</si>
  <si>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</si>
  <si>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</si>
  <si>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</si>
  <si>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</si>
  <si>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</si>
  <si>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</si>
  <si>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</si>
  <si>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</si>
  <si>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</si>
  <si>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</si>
  <si>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</si>
  <si>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</si>
  <si>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</si>
  <si>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</si>
  <si>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</si>
  <si>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</si>
  <si>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</si>
  <si>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</si>
  <si>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</si>
  <si>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</si>
  <si>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</si>
  <si>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</si>
  <si>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</si>
  <si>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</si>
  <si>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</si>
  <si>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</si>
  <si>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</si>
  <si>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</si>
  <si>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</si>
  <si>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</si>
  <si>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</si>
  <si>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</si>
  <si>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</si>
  <si>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</si>
  <si>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</si>
  <si>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</si>
  <si>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</si>
  <si>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</si>
  <si>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</si>
  <si>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</si>
  <si>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</si>
  <si>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</si>
  <si>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</si>
  <si>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</si>
  <si>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</si>
  <si>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</si>
  <si>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</si>
  <si>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</si>
  <si>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</si>
  <si>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</si>
  <si>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</si>
  <si>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</si>
  <si>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</si>
  <si>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</si>
  <si>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</si>
  <si>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</si>
  <si>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</si>
  <si>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</si>
  <si>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</si>
  <si>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</si>
  <si>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</si>
  <si>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</si>
  <si>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</si>
  <si>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</si>
  <si>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</si>
  <si>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</si>
  <si>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</si>
  <si>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</si>
  <si>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</si>
  <si>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</si>
  <si>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</si>
  <si>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</si>
  <si>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</si>
  <si>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</si>
  <si>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</si>
  <si>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</si>
  <si>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</si>
  <si>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</si>
  <si>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</si>
  <si>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</si>
  <si>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</si>
  <si>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</si>
  <si>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</si>
  <si>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</si>
  <si>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</si>
  <si>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</si>
  <si>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</si>
  <si>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</si>
  <si>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</si>
  <si>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</si>
  <si>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</si>
  <si>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</si>
  <si>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</si>
  <si>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</si>
  <si>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</si>
  <si>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</si>
  <si>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</si>
  <si>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</si>
  <si>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</si>
  <si>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</si>
  <si>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</si>
  <si>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</si>
  <si>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</si>
  <si>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</si>
  <si>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</si>
  <si>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</si>
  <si>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</si>
  <si>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</si>
  <si>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</si>
  <si>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</si>
  <si>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</si>
  <si>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</si>
  <si>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</si>
  <si>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</si>
  <si>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</si>
  <si>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</si>
  <si>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</si>
  <si>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</si>
  <si>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</si>
  <si>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</si>
  <si>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</si>
  <si>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</si>
  <si>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</si>
  <si>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</si>
  <si>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</si>
  <si>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</si>
  <si>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</si>
  <si>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</si>
  <si>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</si>
  <si>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</si>
  <si>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</si>
  <si>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</si>
  <si>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</si>
  <si>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</si>
  <si>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</si>
  <si>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</si>
  <si>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</si>
  <si>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</si>
  <si>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</si>
  <si>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</si>
  <si>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</si>
  <si>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</si>
  <si>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</si>
  <si>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</si>
  <si>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</si>
  <si>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</si>
  <si>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</si>
  <si>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</si>
  <si>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</si>
  <si>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</si>
  <si>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</si>
  <si>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</si>
  <si>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</si>
  <si>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</si>
  <si>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</si>
  <si>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</si>
  <si>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</si>
  <si>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</si>
  <si>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</si>
  <si>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</si>
  <si>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</si>
  <si>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</si>
  <si>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</si>
  <si>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</si>
  <si>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</si>
  <si>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</si>
  <si>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</si>
  <si>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</si>
  <si>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</si>
  <si>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</si>
  <si>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</si>
  <si>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</si>
  <si>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</si>
  <si>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</si>
  <si>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</si>
  <si>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</si>
  <si>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</si>
  <si>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</si>
  <si>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</si>
  <si>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</si>
  <si>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</si>
  <si>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</si>
  <si>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</si>
  <si>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</si>
  <si>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</si>
  <si>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</si>
  <si>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</si>
  <si>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</si>
  <si>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</si>
  <si>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</si>
  <si>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</si>
  <si>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</si>
  <si>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</si>
  <si>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</si>
  <si>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</si>
  <si>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</si>
  <si>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</si>
  <si>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</si>
  <si>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</si>
  <si>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</si>
  <si>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</si>
  <si>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</si>
  <si>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</si>
  <si>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</si>
  <si>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</si>
  <si>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</si>
  <si>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</si>
  <si>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</si>
  <si>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</si>
  <si>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</si>
  <si>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</si>
  <si>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</si>
  <si>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</si>
  <si>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</si>
  <si>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</si>
  <si>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</si>
  <si>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</si>
  <si>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</si>
  <si>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</si>
  <si>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</si>
  <si>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</si>
  <si>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</si>
  <si>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</si>
  <si>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</si>
  <si>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</si>
  <si>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</si>
  <si>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</si>
  <si>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</si>
  <si>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</si>
  <si>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</si>
  <si>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</si>
  <si>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</si>
  <si>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</si>
  <si>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</si>
  <si>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</si>
  <si>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</si>
  <si>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</si>
  <si>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</si>
  <si>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</si>
  <si>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</si>
  <si>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</si>
  <si>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</si>
  <si>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</si>
  <si>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</si>
  <si>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</si>
  <si>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</si>
  <si>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</si>
  <si>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</si>
  <si>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</si>
  <si>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</si>
  <si>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</si>
  <si>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</si>
  <si>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</si>
  <si>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</si>
  <si>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</si>
  <si>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</si>
  <si>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</si>
  <si>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</si>
  <si>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</si>
  <si>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</si>
  <si>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</si>
  <si>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</si>
  <si>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</si>
  <si>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</si>
  <si>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</si>
  <si>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</si>
  <si>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</si>
  <si>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</si>
  <si>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</si>
  <si>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</si>
  <si>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</si>
  <si>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</si>
  <si>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</si>
  <si>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</si>
  <si>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</si>
  <si>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</si>
  <si>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</si>
  <si>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</si>
  <si>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</si>
  <si>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</si>
  <si>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</si>
  <si>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</si>
  <si>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</si>
  <si>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</si>
  <si>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</si>
  <si>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</si>
  <si>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</si>
  <si>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</si>
  <si>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</si>
  <si>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</si>
  <si>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</si>
  <si>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</si>
  <si>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</si>
  <si>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</si>
  <si>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</si>
  <si>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</si>
  <si>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</si>
  <si>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</si>
  <si>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</si>
  <si>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</si>
  <si>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</si>
  <si>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</si>
  <si>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</si>
  <si>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</si>
  <si>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</si>
  <si>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</si>
  <si>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</si>
  <si>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</si>
  <si>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</si>
  <si>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</si>
  <si>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</si>
  <si>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</si>
  <si>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</si>
  <si>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</si>
  <si>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</si>
  <si>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</si>
  <si>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</si>
  <si>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</si>
  <si>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</si>
  <si>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</si>
  <si>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</si>
  <si>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</si>
  <si>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</si>
  <si>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</si>
  <si>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</si>
  <si>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</si>
  <si>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</si>
  <si>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</si>
  <si>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</si>
  <si>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</si>
  <si>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</si>
  <si>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</si>
  <si>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</si>
  <si>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</si>
  <si>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</si>
  <si>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</si>
  <si>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</si>
  <si>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</si>
  <si>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</si>
  <si>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</si>
  <si>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</si>
  <si>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</si>
  <si>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</si>
  <si>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</si>
  <si>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</si>
  <si>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</si>
  <si>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</si>
  <si>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</si>
  <si>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</si>
  <si>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</si>
  <si>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</si>
  <si>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</si>
  <si>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</si>
  <si>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</si>
  <si>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</si>
  <si>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</si>
  <si>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</si>
  <si>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</si>
  <si>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</si>
  <si>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</si>
  <si>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</si>
  <si>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</si>
  <si>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</si>
  <si>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</si>
  <si>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</si>
  <si>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</si>
  <si>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</si>
  <si>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</si>
  <si>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</si>
  <si>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</si>
  <si>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</si>
  <si>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</si>
  <si>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</si>
  <si>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</si>
  <si>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</si>
  <si>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</si>
  <si>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</si>
  <si>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</si>
  <si>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</si>
  <si>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</si>
  <si>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</si>
  <si>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</si>
  <si>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</si>
  <si>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</si>
  <si>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</si>
  <si>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</si>
  <si>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</si>
  <si>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</si>
  <si>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</si>
  <si>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</si>
  <si>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</si>
  <si>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</si>
  <si>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</si>
  <si>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</si>
  <si>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</si>
  <si>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</si>
  <si>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</si>
  <si>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</si>
  <si>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</si>
  <si>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</si>
  <si>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</si>
  <si>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</si>
  <si>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</si>
  <si>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</si>
  <si>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</si>
  <si>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</si>
  <si>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</si>
  <si>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</si>
  <si>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</si>
  <si>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</si>
  <si>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</si>
  <si>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</si>
  <si>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</si>
  <si>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</si>
  <si>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</si>
  <si>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</si>
  <si>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</si>
  <si>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</si>
  <si>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</si>
  <si>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</si>
  <si>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</si>
  <si>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</si>
  <si>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</si>
  <si>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</si>
  <si>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</si>
  <si>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</si>
  <si>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</si>
  <si>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</si>
  <si>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</si>
  <si>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</si>
  <si>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</si>
  <si>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</si>
  <si>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</si>
  <si>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</si>
  <si>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</si>
  <si>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</si>
  <si>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</si>
  <si>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</si>
  <si>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</si>
  <si>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</si>
  <si>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</si>
  <si>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</si>
  <si>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</si>
  <si>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</si>
  <si>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</si>
  <si>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</si>
  <si>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</si>
  <si>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</si>
  <si>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</si>
  <si>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</si>
  <si>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</si>
  <si>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</si>
  <si>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</si>
  <si>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</si>
  <si>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</si>
  <si>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</si>
  <si>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</si>
  <si>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</si>
  <si>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</si>
  <si>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</si>
  <si>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</si>
  <si>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</si>
  <si>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</si>
  <si>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</si>
  <si>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</si>
  <si>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</si>
  <si>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</si>
  <si>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</si>
  <si>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</si>
  <si>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</si>
  <si>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</si>
  <si>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</si>
  <si>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</si>
  <si>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</si>
  <si>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</si>
  <si>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</si>
  <si>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</si>
  <si>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</si>
  <si>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</si>
  <si>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</si>
  <si>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</si>
  <si>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</si>
  <si>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</si>
  <si>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</si>
  <si>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</si>
  <si>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</si>
  <si>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</si>
  <si>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</si>
  <si>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</si>
  <si>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</si>
  <si>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</si>
  <si>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</si>
  <si>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</si>
  <si>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</si>
  <si>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</si>
  <si>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</si>
  <si>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</si>
  <si>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</si>
  <si>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</si>
  <si>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</si>
  <si>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</si>
  <si>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</si>
  <si>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</si>
  <si>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</si>
  <si>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</si>
  <si>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</si>
  <si>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</si>
  <si>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</si>
  <si>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</si>
  <si>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</si>
  <si>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</si>
  <si>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</si>
  <si>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</si>
  <si>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</si>
  <si>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</si>
  <si>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</si>
  <si>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</si>
  <si>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</si>
  <si>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</si>
  <si>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</si>
  <si>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</si>
  <si>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</si>
  <si>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</si>
  <si>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</si>
  <si>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</si>
  <si>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</si>
  <si>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</si>
  <si>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</si>
  <si>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</si>
  <si>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</si>
  <si>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</si>
  <si>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</si>
  <si>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</si>
  <si>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</si>
  <si>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</si>
  <si>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</si>
  <si>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</si>
  <si>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</si>
  <si>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</si>
  <si>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</si>
  <si>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</si>
  <si>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</si>
  <si>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</si>
  <si>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</si>
  <si>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</si>
  <si>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</si>
  <si>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</si>
  <si>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</si>
  <si>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</si>
  <si>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</si>
  <si>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</si>
  <si>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</si>
  <si>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</si>
  <si>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</si>
  <si>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</si>
  <si>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</si>
  <si>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</si>
  <si>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</si>
  <si>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</si>
  <si>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</si>
  <si>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</si>
  <si>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</si>
  <si>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</si>
  <si>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</si>
  <si>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</si>
  <si>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</si>
  <si>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</si>
  <si>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</si>
  <si>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</si>
  <si>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</si>
  <si>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</si>
  <si>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</si>
  <si>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</si>
  <si>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</si>
  <si>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</si>
  <si>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</si>
  <si>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</si>
  <si>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</si>
  <si>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</si>
  <si>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</si>
  <si>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</si>
  <si>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</si>
  <si>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</si>
  <si>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</si>
  <si>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</si>
  <si>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</si>
  <si>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</si>
  <si>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</si>
  <si>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</si>
  <si>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</si>
  <si>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</si>
  <si>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</si>
  <si>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</si>
  <si>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</si>
  <si>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</si>
  <si>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</si>
  <si>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</si>
  <si>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</si>
  <si>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</si>
  <si>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</si>
  <si>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</si>
  <si>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</si>
  <si>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</si>
  <si>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</si>
  <si>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</si>
  <si>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</si>
  <si>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</si>
  <si>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</si>
  <si>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</si>
  <si>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</si>
  <si>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</si>
  <si>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</si>
  <si>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</si>
  <si>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</si>
  <si>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</si>
  <si>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</si>
  <si>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</si>
  <si>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</si>
  <si>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</si>
  <si>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</si>
  <si>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</si>
  <si>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</si>
  <si>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</si>
  <si>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</si>
  <si>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</si>
  <si>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</si>
  <si>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</si>
  <si>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</si>
  <si>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</si>
  <si>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</si>
  <si>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</si>
  <si>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</si>
  <si>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</si>
  <si>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</si>
  <si>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</si>
  <si>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</si>
  <si>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</si>
  <si>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</si>
  <si>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</si>
  <si>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</si>
  <si>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</si>
  <si>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</si>
  <si>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</si>
  <si>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</si>
  <si>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</si>
  <si>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</si>
  <si>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</si>
  <si>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</si>
  <si>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</si>
  <si>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</si>
  <si>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</si>
  <si>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</si>
  <si>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</si>
  <si>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</si>
  <si>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</si>
  <si>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</si>
  <si>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</si>
  <si>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</si>
  <si>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</si>
  <si>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</si>
  <si>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</si>
  <si>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</si>
  <si>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</si>
  <si>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</si>
  <si>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</si>
  <si>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</si>
  <si>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</si>
  <si>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</si>
  <si>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</si>
  <si>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</si>
  <si>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</si>
  <si>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</si>
  <si>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</si>
  <si>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</si>
  <si>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</si>
  <si>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</si>
  <si>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</si>
  <si>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</si>
  <si>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</si>
  <si>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</si>
  <si>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</si>
  <si>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</si>
  <si>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</si>
  <si>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</si>
  <si>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</si>
  <si>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</si>
  <si>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</si>
  <si>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</si>
  <si>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</si>
  <si>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</si>
  <si>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</si>
  <si>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</si>
  <si>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</si>
  <si>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</si>
  <si>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</si>
  <si>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</si>
  <si>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</si>
  <si>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</si>
  <si>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</si>
  <si>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</si>
  <si>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</si>
  <si>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</si>
  <si>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</si>
  <si>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</si>
  <si>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</si>
  <si>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</si>
  <si>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</si>
  <si>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</si>
  <si>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</si>
  <si>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</si>
  <si>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</si>
  <si>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</si>
  <si>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</si>
  <si>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</si>
  <si>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</si>
  <si>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</si>
  <si>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</si>
  <si>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</si>
  <si>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</si>
  <si>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</si>
  <si>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</si>
  <si>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</si>
  <si>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</si>
  <si>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</si>
  <si>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</si>
  <si>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</si>
  <si>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</si>
  <si>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</si>
  <si>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</si>
  <si>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</si>
  <si>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</si>
  <si>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</si>
  <si>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</si>
  <si>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</si>
  <si>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</si>
  <si>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</si>
  <si>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</si>
  <si>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</si>
  <si>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</si>
  <si>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</si>
  <si>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</si>
  <si>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</si>
  <si>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</si>
  <si>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</si>
  <si>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</si>
  <si>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</si>
  <si>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</si>
  <si>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</si>
  <si>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</si>
  <si>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</si>
  <si>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</si>
  <si>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</si>
  <si>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</si>
  <si>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</si>
  <si>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</si>
  <si>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</si>
  <si>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</si>
  <si>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</si>
  <si>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</si>
  <si>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</si>
  <si>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</si>
  <si>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</si>
  <si>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</si>
  <si>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</si>
  <si>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</si>
  <si>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</si>
  <si>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</si>
  <si>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</si>
  <si>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</si>
  <si>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</si>
  <si>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</si>
  <si>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</si>
  <si>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</si>
  <si>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</si>
  <si>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</si>
  <si>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</si>
  <si>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</si>
  <si>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</si>
  <si>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</si>
  <si>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</si>
  <si>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</si>
  <si>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</si>
  <si>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</si>
  <si>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</si>
  <si>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</si>
  <si>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</si>
  <si>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</si>
  <si>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</si>
  <si>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</si>
  <si>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</si>
  <si>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</si>
  <si>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</si>
  <si>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</si>
  <si>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</si>
  <si>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</si>
  <si>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</si>
  <si>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</si>
  <si>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</si>
  <si>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</si>
  <si>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</si>
  <si>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</si>
  <si>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</si>
  <si>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</si>
  <si>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</si>
  <si>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</si>
  <si>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</si>
  <si>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</si>
  <si>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</si>
  <si>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</si>
  <si>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</si>
  <si>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</si>
  <si>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</si>
  <si>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</si>
  <si>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</si>
  <si>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</si>
  <si>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</si>
  <si>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</si>
  <si>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</si>
  <si>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</si>
  <si>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</si>
  <si>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</si>
  <si>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</si>
  <si>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</si>
  <si>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</si>
  <si>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</si>
  <si>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</si>
  <si>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</si>
  <si>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</si>
  <si>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</si>
  <si>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</si>
  <si>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</si>
  <si>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</si>
  <si>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</si>
  <si>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</si>
  <si>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</si>
  <si>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</si>
  <si>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</si>
  <si>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</si>
  <si>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</si>
  <si>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</si>
  <si>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</si>
  <si>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</si>
  <si>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</si>
  <si>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</si>
  <si>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</si>
  <si>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</si>
  <si>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</si>
  <si>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</si>
  <si>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</si>
  <si>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</si>
  <si>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</si>
  <si>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</si>
  <si>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</si>
  <si>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</si>
  <si>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</si>
  <si>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</si>
  <si>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</si>
  <si>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</si>
  <si>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</si>
  <si>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</si>
  <si>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</si>
  <si>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</si>
  <si>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</si>
  <si>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</si>
  <si>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</si>
  <si>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</si>
  <si>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</si>
  <si>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</si>
  <si>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</si>
  <si>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</si>
  <si>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</si>
  <si>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</si>
  <si>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</si>
  <si>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</si>
  <si>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</si>
  <si>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</si>
  <si>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</si>
  <si>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</si>
  <si>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</si>
  <si>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</si>
  <si>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</si>
  <si>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</si>
  <si>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</si>
  <si>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</si>
  <si>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</si>
  <si>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</si>
  <si>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</si>
  <si>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</si>
  <si>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</si>
  <si>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</si>
  <si>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</si>
  <si>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</si>
  <si>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</si>
  <si>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</si>
  <si>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</si>
  <si>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</si>
  <si>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</si>
  <si>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</si>
  <si>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</si>
  <si>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</si>
  <si>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</si>
  <si>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</si>
  <si>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</si>
  <si>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</si>
  <si>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</si>
  <si>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</si>
  <si>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</si>
  <si>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</si>
  <si>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</si>
  <si>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</si>
  <si>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</si>
  <si>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</si>
  <si>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</si>
  <si>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</si>
  <si>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</si>
  <si>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</si>
  <si>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</si>
  <si>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</si>
  <si>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</si>
  <si>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</si>
  <si>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</si>
  <si>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</si>
  <si>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</si>
  <si>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</si>
  <si>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</si>
  <si>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</si>
  <si>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</si>
  <si>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</si>
  <si>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</si>
  <si>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</si>
  <si>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</si>
  <si>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</si>
  <si>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</si>
  <si>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</si>
  <si>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</si>
  <si>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</si>
  <si>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</si>
  <si>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</si>
  <si>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</si>
  <si>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</si>
  <si>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</si>
  <si>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</si>
  <si>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</si>
  <si>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</si>
  <si>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</si>
  <si>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</si>
  <si>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</si>
  <si>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</si>
  <si>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</si>
  <si>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</si>
  <si>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</si>
  <si>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</si>
  <si>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</si>
  <si>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</si>
  <si>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</si>
  <si>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</si>
  <si>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</si>
  <si>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</si>
  <si>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</si>
  <si>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</si>
  <si>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</si>
  <si>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</si>
  <si>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</si>
  <si>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</si>
  <si>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</si>
  <si>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</si>
  <si>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</si>
  <si>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</si>
  <si>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</si>
  <si>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</si>
  <si>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</si>
  <si>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</si>
  <si>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</si>
  <si>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</si>
  <si>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</si>
  <si>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</si>
  <si>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</si>
  <si>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</si>
  <si>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</si>
  <si>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</si>
  <si>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</si>
  <si>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</si>
  <si>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</si>
  <si>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</si>
  <si>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</si>
  <si>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</si>
  <si>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</si>
  <si>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</si>
  <si>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</si>
  <si>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</si>
  <si>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</si>
  <si>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</si>
  <si>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</si>
  <si>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</si>
  <si>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</si>
  <si>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</si>
  <si>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</si>
  <si>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</si>
  <si>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</si>
  <si>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</si>
  <si>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</si>
  <si>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</si>
  <si>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</si>
  <si>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</si>
  <si>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</si>
  <si>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</si>
  <si>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</si>
  <si>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</si>
  <si>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</si>
  <si>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</si>
  <si>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</si>
  <si>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</si>
  <si>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</si>
  <si>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</si>
  <si>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</si>
  <si>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</si>
  <si>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</si>
  <si>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</si>
  <si>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</si>
  <si>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</si>
  <si>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</si>
  <si>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</si>
  <si>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</si>
  <si>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</si>
  <si>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</si>
  <si>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</si>
  <si>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</si>
  <si>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</si>
  <si>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</si>
  <si>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</si>
  <si>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</si>
  <si>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</si>
  <si>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</si>
  <si>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</si>
  <si>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</si>
  <si>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</si>
  <si>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</si>
  <si>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</si>
  <si>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</si>
  <si>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</si>
  <si>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</si>
  <si>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</si>
  <si>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</si>
  <si>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</si>
  <si>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</si>
  <si>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</si>
  <si>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</si>
  <si>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</si>
  <si>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</si>
  <si>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</si>
  <si>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</si>
  <si>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</si>
  <si>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</si>
  <si>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</si>
  <si>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</si>
  <si>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</si>
  <si>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</si>
  <si>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</si>
  <si>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</si>
  <si>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</si>
  <si>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</si>
  <si>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</si>
  <si>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</si>
  <si>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</si>
  <si>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</si>
  <si>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</si>
  <si>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</si>
  <si>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</si>
  <si>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</si>
  <si>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</si>
  <si>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</si>
  <si>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</si>
  <si>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</si>
  <si>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</si>
  <si>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</si>
  <si>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</si>
  <si>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</si>
  <si>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</si>
  <si>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</si>
  <si>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</si>
  <si>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</si>
  <si>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</si>
  <si>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</si>
  <si>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</si>
  <si>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</si>
  <si>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</si>
  <si>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</si>
  <si>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</si>
  <si>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</si>
  <si>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</si>
  <si>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</si>
  <si>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</si>
  <si>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</si>
  <si>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</si>
  <si>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</si>
  <si>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</si>
  <si>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</si>
  <si>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</si>
  <si>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</si>
  <si>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</si>
  <si>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</si>
  <si>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</si>
  <si>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</si>
  <si>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</si>
  <si>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</si>
  <si>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</si>
  <si>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</si>
  <si>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</si>
  <si>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</si>
  <si>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</si>
  <si>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</si>
  <si>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</si>
  <si>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</si>
  <si>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</si>
  <si>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</si>
  <si>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</si>
  <si>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</si>
  <si>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</si>
  <si>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</si>
  <si>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</si>
  <si>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</si>
  <si>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</si>
  <si>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</si>
  <si>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</si>
  <si>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</si>
  <si>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</si>
  <si>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</si>
  <si>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</si>
  <si>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</si>
  <si>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</si>
  <si>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</si>
  <si>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</si>
  <si>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</si>
  <si>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</si>
  <si>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</si>
  <si>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</si>
  <si>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</si>
  <si>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</si>
  <si>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</si>
  <si>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</si>
  <si>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</si>
  <si>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</si>
  <si>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</si>
  <si>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</si>
  <si>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</si>
  <si>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</si>
  <si>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</si>
  <si>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</si>
  <si>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</si>
  <si>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</si>
  <si>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</si>
  <si>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</si>
  <si>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</si>
  <si>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</si>
  <si>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</si>
  <si>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</si>
  <si>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</si>
  <si>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</si>
  <si>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</si>
  <si>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</si>
  <si>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</si>
  <si>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</si>
  <si>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</si>
  <si>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</si>
  <si>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</si>
  <si>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</si>
  <si>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</si>
  <si>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</si>
  <si>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</si>
  <si>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</si>
  <si>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</si>
  <si>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</si>
  <si>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</si>
  <si>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</si>
  <si>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</si>
  <si>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</si>
  <si>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</si>
  <si>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</si>
  <si>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</si>
  <si>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</si>
  <si>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</si>
  <si>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</si>
  <si>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</si>
  <si>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</si>
  <si>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</si>
  <si>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</si>
  <si>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</si>
  <si>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</si>
  <si>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</si>
  <si>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</si>
  <si>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</si>
  <si>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</si>
  <si>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</si>
  <si>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</si>
  <si>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</si>
  <si>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</si>
  <si>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</si>
  <si>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</si>
  <si>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</si>
  <si>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</si>
  <si>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</si>
  <si>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</si>
  <si>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</si>
  <si>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</si>
  <si>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</si>
  <si>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</si>
  <si>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</si>
  <si>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</si>
  <si>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</si>
  <si>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</si>
  <si>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</si>
  <si>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</si>
  <si>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</si>
  <si>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</si>
  <si>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</si>
  <si>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</si>
  <si>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</si>
  <si>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</si>
  <si>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</si>
  <si>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</si>
  <si>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</si>
  <si>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</si>
  <si>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</si>
  <si>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</si>
  <si>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</si>
  <si>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</si>
  <si>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</si>
  <si>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</si>
  <si>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</si>
  <si>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</si>
  <si>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</si>
  <si>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</si>
  <si>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</si>
  <si>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</si>
  <si>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</si>
  <si>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</si>
  <si>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</si>
  <si>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</si>
  <si>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</si>
  <si>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</si>
  <si>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</si>
  <si>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</si>
  <si>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</si>
  <si>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</si>
  <si>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</si>
  <si>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</si>
  <si>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</si>
  <si>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</si>
  <si>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</si>
  <si>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</si>
  <si>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</si>
  <si>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</si>
  <si>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</si>
  <si>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</si>
  <si>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</si>
  <si>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</si>
  <si>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</si>
  <si>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</si>
  <si>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</si>
  <si>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</si>
  <si>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</si>
  <si>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</si>
  <si>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</si>
  <si>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</si>
  <si>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</si>
  <si>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</si>
  <si>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</si>
  <si>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</si>
  <si>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</si>
  <si>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</si>
  <si>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</si>
  <si>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</si>
  <si>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</si>
  <si>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</si>
  <si>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</si>
  <si>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</si>
  <si>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</si>
  <si>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</si>
  <si>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</si>
  <si>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</si>
  <si>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</si>
  <si>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</si>
  <si>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</si>
  <si>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</si>
  <si>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</si>
  <si>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</si>
  <si>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</si>
  <si>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</si>
  <si>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</si>
  <si>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</si>
  <si>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</si>
  <si>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</si>
  <si>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</si>
  <si>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</si>
  <si>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</si>
  <si>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</si>
  <si>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</si>
  <si>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</si>
  <si>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</si>
  <si>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</si>
  <si>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</si>
  <si>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</si>
  <si>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</si>
  <si>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</si>
  <si>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</si>
  <si>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</si>
  <si>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</si>
  <si>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</si>
  <si>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</si>
  <si>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</si>
  <si>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</si>
  <si>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</si>
  <si>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</si>
  <si>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</si>
  <si>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</si>
  <si>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</si>
  <si>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</si>
  <si>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</si>
  <si>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</si>
  <si>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</si>
  <si>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</si>
  <si>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</si>
  <si>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</si>
  <si>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</si>
  <si>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</si>
  <si>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</si>
  <si>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</si>
  <si>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</si>
  <si>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</si>
  <si>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</si>
  <si>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</si>
  <si>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</si>
  <si>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</si>
  <si>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</si>
  <si>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</si>
  <si>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</si>
  <si>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</si>
  <si>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</si>
  <si>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</si>
  <si>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</si>
  <si>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</si>
  <si>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</si>
  <si>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</si>
  <si>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</si>
  <si>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</si>
  <si>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</si>
  <si>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</si>
  <si>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</si>
  <si>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</si>
  <si>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</si>
  <si>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</si>
  <si>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</si>
  <si>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</si>
  <si>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</si>
  <si>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</si>
  <si>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</si>
  <si>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</si>
  <si>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</si>
  <si>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</si>
  <si>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</si>
  <si>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</si>
  <si>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</si>
  <si>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</si>
  <si>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</si>
  <si>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</si>
  <si>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</si>
  <si>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</si>
  <si>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</si>
  <si>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</si>
  <si>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</si>
  <si>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</si>
  <si>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</si>
  <si>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</si>
  <si>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</si>
  <si>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</si>
  <si>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</si>
  <si>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</si>
  <si>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</si>
  <si>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</si>
  <si>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</si>
  <si>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</si>
  <si>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</si>
  <si>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</si>
  <si>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</si>
  <si>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</si>
  <si>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</si>
  <si>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</si>
  <si>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</si>
  <si>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</si>
  <si>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</si>
  <si>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</si>
  <si>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</si>
  <si>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</si>
  <si>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</si>
  <si>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</si>
  <si>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</si>
  <si>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</si>
  <si>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</si>
  <si>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</si>
  <si>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</si>
  <si>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</si>
  <si>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</si>
  <si>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</si>
  <si>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</si>
  <si>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</si>
  <si>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</si>
  <si>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</si>
  <si>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</si>
  <si>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</si>
  <si>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</si>
  <si>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</si>
  <si>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</si>
  <si>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</si>
  <si>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</si>
  <si>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</si>
  <si>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</si>
  <si>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</si>
  <si>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</si>
  <si>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</si>
  <si>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</si>
  <si>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</si>
  <si>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</si>
  <si>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</si>
  <si>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</si>
  <si>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</si>
  <si>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</si>
  <si>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</si>
  <si>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</si>
  <si>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</si>
  <si>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</si>
  <si>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</si>
  <si>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</si>
  <si>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</si>
  <si>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</si>
  <si>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</si>
  <si>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</si>
  <si>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</si>
  <si>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</si>
  <si>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</si>
  <si>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</si>
  <si>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</si>
  <si>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</si>
  <si>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</si>
  <si>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</si>
  <si>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</si>
  <si>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</si>
  <si>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</si>
  <si>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</si>
  <si>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</si>
  <si>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</si>
  <si>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</si>
  <si>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</si>
  <si>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</si>
  <si>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</si>
  <si>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</si>
  <si>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</si>
  <si>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</si>
  <si>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</si>
  <si>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</si>
  <si>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</si>
  <si>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</si>
  <si>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</si>
  <si>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</si>
  <si>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</si>
  <si>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</si>
  <si>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</si>
  <si>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</si>
  <si>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</si>
  <si>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</si>
  <si>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</si>
  <si>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</si>
  <si>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</si>
  <si>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</si>
  <si>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</si>
  <si>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</si>
  <si>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</si>
  <si>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</si>
  <si>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</si>
  <si>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</si>
  <si>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</si>
  <si>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</si>
  <si>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</si>
  <si>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</si>
  <si>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</si>
  <si>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</si>
  <si>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</si>
  <si>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</si>
  <si>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</si>
  <si>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</si>
  <si>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</si>
  <si>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</si>
  <si>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</si>
  <si>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</si>
  <si>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</si>
  <si>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</si>
  <si>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</si>
  <si>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</si>
  <si>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</si>
  <si>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</si>
  <si>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</si>
  <si>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</si>
  <si>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</si>
  <si>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</si>
  <si>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</si>
  <si>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</si>
  <si>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</si>
  <si>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</si>
  <si>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</si>
  <si>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</si>
  <si>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</si>
  <si>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</si>
  <si>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</si>
  <si>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</si>
  <si>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</si>
  <si>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</si>
  <si>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</si>
  <si>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</si>
  <si>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</si>
  <si>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</si>
  <si>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</si>
  <si>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</si>
  <si>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</si>
  <si>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</si>
  <si>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</si>
  <si>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</si>
  <si>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</si>
  <si>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</si>
  <si>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</si>
  <si>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</si>
  <si>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</si>
  <si>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</si>
  <si>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</si>
  <si>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</si>
  <si>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</si>
  <si>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</si>
  <si>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</si>
  <si>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</si>
  <si>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</si>
  <si>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</si>
  <si>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</si>
  <si>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</si>
  <si>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</si>
  <si>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</si>
  <si>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</si>
  <si>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</si>
  <si>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</si>
  <si>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</si>
  <si>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</si>
  <si>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</si>
  <si>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</si>
  <si>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</si>
  <si>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</si>
  <si>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</si>
  <si>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</si>
  <si>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</si>
  <si>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</si>
  <si>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</si>
  <si>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</si>
  <si>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</si>
  <si>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</si>
  <si>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</si>
  <si>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</si>
  <si>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</si>
  <si>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</si>
  <si>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</si>
  <si>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</si>
  <si>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</si>
  <si>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</si>
  <si>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</si>
  <si>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</si>
  <si>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</si>
  <si>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</si>
  <si>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</si>
  <si>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</si>
  <si>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</si>
  <si>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</si>
  <si>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</si>
  <si>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</si>
  <si>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</si>
  <si>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</si>
  <si>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</si>
  <si>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</si>
  <si>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</si>
  <si>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</si>
  <si>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</si>
  <si>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</si>
  <si>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</si>
  <si>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</si>
  <si>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</si>
  <si>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</si>
  <si>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</si>
  <si>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</si>
  <si>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</si>
  <si>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</si>
  <si>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</si>
  <si>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</si>
  <si>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</si>
  <si>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</si>
  <si>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</si>
  <si>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</si>
  <si>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</si>
  <si>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</si>
  <si>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</si>
  <si>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</si>
  <si>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</si>
  <si>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</si>
  <si>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</si>
  <si>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</si>
  <si>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</si>
  <si>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</si>
  <si>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</si>
  <si>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</si>
  <si>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</si>
  <si>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</si>
  <si>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</si>
  <si>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</si>
  <si>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</si>
  <si>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</si>
  <si>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</si>
  <si>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</si>
  <si>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</si>
  <si>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</si>
  <si>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</si>
  <si>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</si>
  <si>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</si>
  <si>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</si>
  <si>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</si>
  <si>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</si>
  <si>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</si>
  <si>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</si>
  <si>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</si>
  <si>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</si>
  <si>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</si>
  <si>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</si>
  <si>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</si>
  <si>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</si>
  <si>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</si>
  <si>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</si>
  <si>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</si>
  <si>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</si>
  <si>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</si>
  <si>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</si>
  <si>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</si>
  <si>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</si>
  <si>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</si>
  <si>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</si>
  <si>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</si>
  <si>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</si>
  <si>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</si>
  <si>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</si>
  <si>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</si>
  <si>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</si>
  <si>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</si>
  <si>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</si>
  <si>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</si>
  <si>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</si>
  <si>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</si>
  <si>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</si>
  <si>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</si>
  <si>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</si>
  <si>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</si>
  <si>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</si>
  <si>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</si>
  <si>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</si>
  <si>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</si>
  <si>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</si>
  <si>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</si>
  <si>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</si>
  <si>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</si>
  <si>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</si>
  <si>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</si>
  <si>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</si>
  <si>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</si>
  <si>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</si>
  <si>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</si>
  <si>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</si>
  <si>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</si>
  <si>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</si>
  <si>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</si>
  <si>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</si>
  <si>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</si>
  <si>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</si>
  <si>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</si>
  <si>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</si>
  <si>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</si>
  <si>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</si>
  <si>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</si>
  <si>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</si>
  <si>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</si>
  <si>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</si>
  <si>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</si>
  <si>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</si>
  <si>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</si>
  <si>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</si>
  <si>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</si>
  <si>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</si>
  <si>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</si>
  <si>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</si>
  <si>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</si>
  <si>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</si>
  <si>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</si>
  <si>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</si>
  <si>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</si>
  <si>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</si>
  <si>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</si>
  <si>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</si>
  <si>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</si>
  <si>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</si>
  <si>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</si>
  <si>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</si>
  <si>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</si>
  <si>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</si>
  <si>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</si>
  <si>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</si>
  <si>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</si>
  <si>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</si>
  <si>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</si>
  <si>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</si>
  <si>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</si>
  <si>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</si>
  <si>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</si>
  <si>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</si>
  <si>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</si>
  <si>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</si>
  <si>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</si>
  <si>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</si>
  <si>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</si>
  <si>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</si>
  <si>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</si>
  <si>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</si>
  <si>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</si>
  <si>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</si>
  <si>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</si>
  <si>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</si>
  <si>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</si>
  <si>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</si>
  <si>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</si>
  <si>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</si>
  <si>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</si>
  <si>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</si>
  <si>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</si>
  <si>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</si>
  <si>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</si>
  <si>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</si>
  <si>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</si>
  <si>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</si>
  <si>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</si>
  <si>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</si>
  <si>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</si>
  <si>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</si>
  <si>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</si>
  <si>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</si>
  <si>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</si>
  <si>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</si>
  <si>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</si>
  <si>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</si>
  <si>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</si>
  <si>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</si>
  <si>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</si>
  <si>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</si>
  <si>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</si>
  <si>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</si>
  <si>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</si>
  <si>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</si>
  <si>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</si>
  <si>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</si>
  <si>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</si>
  <si>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</si>
  <si>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</si>
  <si>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</si>
  <si>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</si>
  <si>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</si>
  <si>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</si>
  <si>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</si>
  <si>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</si>
  <si>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</si>
  <si>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</si>
  <si>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</si>
  <si>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</si>
  <si>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</si>
  <si>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</si>
  <si>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</si>
  <si>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</si>
  <si>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</si>
  <si>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</si>
  <si>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</si>
  <si>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</si>
  <si>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</si>
  <si>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</si>
  <si>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</si>
  <si>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</si>
  <si>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</si>
  <si>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</si>
  <si>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</si>
  <si>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</si>
  <si>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</si>
  <si>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</si>
  <si>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</si>
  <si>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</si>
  <si>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</si>
  <si>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</si>
  <si>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</si>
  <si>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</si>
  <si>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</si>
  <si>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</si>
  <si>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</si>
  <si>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</si>
  <si>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</si>
  <si>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</si>
  <si>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</si>
  <si>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</si>
  <si>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</si>
  <si>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</si>
  <si>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</si>
  <si>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</si>
  <si>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</si>
  <si>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</si>
  <si>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</si>
  <si>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</si>
  <si>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</si>
  <si>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</si>
  <si>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</si>
  <si>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</si>
  <si>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</si>
  <si>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</si>
  <si>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</si>
  <si>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</si>
  <si>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</si>
  <si>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</si>
  <si>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</si>
  <si>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</si>
  <si>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</si>
  <si>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</si>
  <si>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</si>
  <si>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</si>
  <si>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</si>
  <si>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</si>
  <si>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</si>
  <si>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</si>
  <si>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</si>
  <si>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</si>
  <si>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</si>
  <si>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</si>
  <si>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</si>
  <si>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</si>
  <si>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</si>
  <si>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</si>
  <si>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</si>
  <si>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</si>
  <si>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</si>
  <si>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</si>
  <si>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</si>
  <si>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</si>
  <si>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</si>
  <si>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</si>
  <si>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</si>
  <si>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</si>
  <si>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</si>
  <si>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</si>
  <si>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</si>
  <si>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</si>
  <si>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</si>
  <si>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</si>
  <si>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</si>
  <si>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</si>
  <si>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</si>
  <si>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</si>
  <si>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</si>
  <si>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</si>
  <si>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</si>
  <si>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</si>
  <si>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</si>
  <si>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</si>
  <si>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</si>
  <si>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</si>
  <si>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</si>
  <si>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</si>
  <si>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</si>
  <si>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</si>
  <si>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</si>
  <si>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</si>
  <si>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</si>
  <si>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</si>
  <si>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</si>
  <si>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</si>
  <si>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</si>
  <si>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</si>
  <si>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</si>
  <si>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</si>
  <si>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</si>
  <si>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</si>
  <si>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</si>
  <si>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</si>
  <si>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</si>
  <si>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</si>
  <si>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</si>
  <si>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</si>
  <si>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</si>
  <si>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</si>
  <si>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</si>
  <si>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</si>
  <si>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</si>
  <si>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</si>
  <si>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</si>
  <si>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</si>
  <si>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</si>
  <si>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</si>
  <si>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</si>
  <si>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</si>
  <si>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</si>
  <si>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</si>
  <si>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</si>
  <si>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</si>
  <si>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</si>
  <si>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</si>
  <si>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</si>
  <si>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</si>
  <si>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</si>
  <si>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</si>
  <si>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</si>
  <si>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</si>
  <si>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</si>
  <si>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</si>
  <si>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</si>
  <si>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</si>
  <si>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</si>
  <si>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</si>
  <si>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</si>
  <si>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</si>
  <si>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</si>
  <si>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</si>
  <si>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</si>
  <si>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</si>
  <si>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</si>
  <si>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</si>
  <si>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</si>
  <si>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</si>
  <si>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</si>
  <si>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</si>
  <si>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</si>
  <si>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</si>
  <si>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</si>
  <si>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</si>
  <si>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</si>
  <si>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</si>
  <si>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</si>
  <si>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</si>
  <si>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</si>
  <si>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</si>
  <si>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</si>
  <si>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</si>
  <si>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</si>
  <si>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</si>
  <si>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</si>
  <si>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</si>
  <si>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</si>
  <si>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</si>
  <si>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</si>
  <si>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</si>
  <si>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</si>
  <si>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</si>
  <si>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</si>
  <si>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</si>
  <si>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</si>
  <si>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</si>
  <si>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</si>
  <si>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</si>
  <si>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</si>
  <si>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</si>
  <si>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</si>
  <si>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</si>
  <si>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</si>
  <si>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</si>
  <si>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</si>
  <si>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</si>
  <si>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</si>
  <si>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</si>
  <si>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</si>
  <si>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</si>
  <si>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</si>
  <si>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</si>
  <si>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</si>
  <si>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</si>
  <si>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</si>
  <si>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</si>
  <si>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</si>
  <si>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</si>
  <si>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</si>
  <si>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</si>
  <si>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</si>
  <si>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</si>
  <si>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</si>
  <si>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</si>
  <si>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</si>
  <si>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</si>
  <si>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</si>
  <si>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</si>
  <si>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</si>
  <si>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</si>
  <si>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</si>
  <si>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</si>
  <si>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</si>
  <si>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</si>
  <si>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</si>
  <si>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</si>
  <si>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</si>
  <si>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</si>
  <si>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</si>
  <si>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</si>
  <si>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</si>
  <si>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</si>
  <si>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</si>
  <si>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</si>
  <si>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</si>
  <si>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</si>
  <si>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</si>
  <si>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</si>
  <si>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</si>
  <si>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</si>
  <si>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</si>
  <si>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</si>
  <si>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</si>
  <si>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</si>
  <si>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</si>
  <si>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</si>
  <si>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</si>
  <si>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</si>
  <si>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</si>
  <si>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</si>
  <si>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</si>
  <si>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</si>
  <si>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</si>
  <si>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</si>
  <si>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</si>
  <si>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</si>
  <si>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</si>
  <si>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</si>
  <si>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</si>
  <si>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</si>
  <si>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</si>
  <si>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</si>
  <si>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</si>
  <si>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</si>
  <si>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</si>
  <si>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</si>
  <si>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</si>
  <si>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</si>
  <si>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</si>
  <si>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</si>
  <si>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</si>
  <si>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</si>
  <si>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</si>
  <si>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</si>
  <si>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</si>
  <si>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</si>
  <si>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</si>
  <si>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</si>
  <si>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</si>
  <si>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</si>
  <si>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</si>
  <si>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</si>
  <si>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</si>
  <si>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</si>
  <si>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</si>
  <si>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</si>
  <si>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</si>
  <si>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</si>
  <si>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</si>
  <si>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</si>
  <si>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</si>
  <si>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</si>
  <si>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</si>
  <si>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</si>
  <si>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</si>
  <si>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</si>
  <si>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</si>
  <si>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</si>
  <si>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</si>
  <si>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</si>
  <si>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</si>
  <si>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</si>
  <si>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</si>
  <si>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</si>
  <si>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</si>
  <si>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</si>
  <si>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</si>
  <si>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</si>
  <si>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</si>
  <si>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</si>
  <si>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</si>
  <si>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</si>
  <si>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</si>
  <si>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</si>
  <si>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</si>
  <si>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</si>
  <si>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</si>
  <si>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</si>
  <si>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</si>
  <si>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</si>
  <si>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</si>
  <si>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</si>
  <si>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</si>
  <si>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</si>
  <si>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</si>
  <si>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</si>
  <si>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</si>
  <si>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</si>
  <si>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</si>
  <si>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</si>
  <si>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</si>
  <si>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</si>
  <si>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</si>
  <si>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</si>
  <si>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</si>
  <si>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</si>
  <si>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</si>
  <si>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</si>
  <si>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</si>
  <si>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</si>
  <si>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</si>
  <si>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</si>
  <si>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</si>
  <si>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</si>
  <si>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</si>
  <si>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</si>
  <si>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</si>
  <si>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</si>
  <si>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</si>
  <si>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</si>
  <si>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</si>
  <si>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</si>
  <si>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</si>
  <si>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</si>
  <si>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</si>
  <si>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</si>
  <si>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</si>
  <si>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</si>
  <si>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</si>
  <si>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</si>
  <si>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</si>
  <si>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</si>
  <si>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</si>
  <si>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</si>
  <si>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</si>
  <si>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</si>
  <si>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</si>
  <si>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</si>
  <si>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</si>
  <si>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</si>
  <si>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</si>
  <si>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</si>
  <si>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</si>
  <si>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</si>
  <si>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</si>
  <si>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</si>
  <si>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</si>
  <si>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</si>
  <si>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</si>
  <si>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</si>
  <si>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</si>
  <si>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</si>
  <si>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</si>
  <si>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</si>
  <si>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</si>
  <si>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</si>
  <si>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</si>
  <si>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</si>
  <si>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</si>
  <si>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</si>
  <si>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</si>
  <si>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</si>
  <si>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</si>
  <si>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</si>
  <si>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</si>
  <si>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</si>
  <si>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</si>
  <si>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</si>
  <si>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</si>
  <si>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</si>
  <si>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</si>
  <si>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</si>
  <si>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</si>
  <si>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</si>
  <si>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</si>
  <si>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</si>
  <si>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</si>
  <si>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</si>
  <si>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</si>
  <si>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</si>
  <si>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</si>
  <si>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</si>
  <si>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</si>
  <si>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</si>
  <si>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</si>
  <si>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</si>
  <si>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</si>
  <si>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</si>
  <si>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</si>
  <si>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</si>
  <si>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</si>
  <si>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</si>
  <si>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</si>
  <si>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</si>
  <si>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</si>
  <si>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</si>
  <si>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</si>
  <si>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</si>
  <si>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</si>
  <si>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</si>
  <si>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</si>
  <si>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</si>
  <si>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</si>
  <si>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</si>
  <si>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</si>
  <si>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</si>
  <si>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</si>
  <si>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</si>
  <si>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</si>
  <si>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</si>
  <si>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</si>
  <si>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</si>
  <si>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</si>
  <si>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</si>
  <si>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</si>
  <si>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</si>
  <si>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</si>
  <si>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</si>
  <si>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</si>
  <si>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</si>
  <si>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</si>
  <si>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</si>
  <si>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</si>
  <si>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</si>
  <si>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</si>
  <si>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</si>
  <si>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</si>
  <si>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</si>
  <si>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</si>
  <si>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</si>
  <si>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</si>
  <si>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</si>
  <si>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</si>
  <si>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</si>
  <si>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</si>
  <si>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</si>
  <si>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</si>
  <si>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</si>
  <si>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</si>
  <si>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</si>
  <si>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</si>
  <si>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</si>
  <si>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</si>
  <si>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</si>
  <si>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</si>
  <si>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</si>
  <si>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</si>
  <si>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</si>
  <si>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</si>
  <si>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</si>
  <si>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</si>
  <si>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</si>
  <si>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</si>
  <si>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</si>
  <si>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</si>
  <si>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</si>
  <si>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</si>
  <si>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</si>
  <si>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</si>
  <si>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</si>
  <si>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</si>
  <si>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</si>
  <si>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</si>
  <si>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</si>
  <si>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</si>
  <si>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</si>
  <si>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</si>
  <si>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</si>
  <si>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</si>
  <si>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</si>
  <si>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</si>
  <si>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</si>
  <si>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</si>
  <si>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</si>
  <si>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</si>
  <si>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</si>
  <si>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</si>
  <si>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</si>
  <si>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</si>
  <si>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</si>
  <si>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</si>
  <si>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</si>
  <si>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</si>
  <si>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</si>
  <si>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</si>
  <si>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</si>
  <si>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</si>
  <si>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</si>
  <si>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</si>
  <si>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</si>
  <si>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</si>
  <si>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</si>
  <si>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</si>
  <si>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</si>
  <si>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</si>
  <si>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</si>
  <si>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</si>
  <si>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</si>
  <si>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</si>
  <si>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</si>
  <si>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</si>
  <si>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</si>
  <si>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</si>
  <si>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</si>
  <si>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</si>
  <si>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</si>
  <si>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</si>
  <si>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</si>
  <si>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</si>
  <si>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</si>
  <si>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</si>
  <si>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</si>
  <si>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</si>
  <si>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</si>
  <si>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</si>
  <si>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</si>
  <si>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</si>
  <si>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</si>
  <si>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</si>
  <si>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</si>
  <si>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</si>
  <si>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</si>
  <si>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</si>
  <si>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</si>
  <si>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</si>
  <si>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</si>
  <si>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</si>
  <si>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</si>
  <si>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</si>
  <si>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</si>
  <si>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</si>
  <si>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</si>
  <si>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</si>
  <si>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</si>
  <si>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</si>
  <si>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</si>
  <si>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</si>
  <si>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</si>
  <si>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</si>
  <si>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</si>
  <si>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</si>
  <si>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</si>
  <si>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</si>
  <si>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</si>
  <si>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</si>
  <si>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</si>
  <si>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</si>
  <si>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</si>
  <si>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</si>
  <si>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</si>
  <si>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</si>
  <si>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</si>
  <si>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</si>
  <si>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</si>
  <si>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</si>
  <si>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</si>
  <si>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</si>
  <si>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</si>
  <si>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</si>
  <si>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</si>
  <si>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</si>
  <si>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</si>
  <si>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</si>
  <si>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</si>
  <si>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</si>
  <si>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</si>
  <si>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</si>
  <si>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</si>
  <si>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</si>
  <si>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</si>
  <si>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</si>
  <si>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</si>
  <si>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</si>
  <si>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</si>
  <si>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</si>
  <si>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</si>
  <si>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</si>
  <si>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</si>
  <si>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</si>
  <si>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</si>
  <si>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</si>
  <si>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</si>
  <si>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</si>
  <si>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</si>
  <si>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</si>
  <si>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</si>
  <si>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</si>
  <si>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</si>
  <si>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</si>
  <si>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</si>
  <si>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</si>
  <si>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</si>
  <si>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</si>
  <si>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</si>
  <si>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</si>
  <si>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</si>
  <si>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</si>
  <si>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</si>
  <si>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</si>
  <si>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</si>
  <si>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</si>
  <si>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</si>
  <si>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</si>
  <si>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</si>
  <si>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</si>
  <si>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</si>
  <si>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</si>
  <si>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</si>
  <si>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</si>
  <si>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</si>
  <si>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</si>
  <si>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</si>
  <si>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</si>
  <si>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</si>
  <si>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</si>
  <si>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</si>
  <si>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</si>
  <si>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</si>
  <si>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</si>
  <si>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</si>
  <si>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</si>
  <si>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</si>
  <si>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</si>
  <si>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</si>
  <si>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</si>
  <si>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</si>
  <si>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</si>
  <si>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</si>
  <si>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</si>
  <si>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</si>
  <si>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</si>
  <si>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</si>
  <si>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</si>
  <si>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</si>
  <si>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</si>
  <si>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</si>
  <si>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</si>
  <si>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</si>
  <si>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</si>
  <si>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</si>
  <si>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</si>
  <si>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</si>
  <si>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</si>
  <si>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</si>
  <si>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</si>
  <si>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</si>
  <si>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</si>
  <si>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</si>
  <si>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</si>
  <si>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</si>
  <si>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</si>
  <si>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</si>
  <si>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</si>
  <si>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</si>
  <si>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</si>
  <si>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</si>
  <si>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</si>
  <si>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</si>
  <si>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</si>
  <si>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</si>
  <si>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</si>
  <si>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</si>
  <si>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</si>
  <si>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</si>
  <si>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</si>
  <si>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</si>
  <si>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</si>
  <si>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</si>
  <si>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</si>
  <si>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</si>
  <si>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</si>
  <si>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</si>
  <si>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</si>
  <si>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</si>
  <si>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</si>
  <si>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</si>
  <si>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</si>
  <si>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</si>
  <si>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</si>
  <si>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</si>
  <si>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</si>
  <si>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</si>
  <si>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</si>
  <si>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</si>
  <si>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</si>
  <si>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</si>
  <si>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</si>
  <si>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</si>
  <si>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</si>
  <si>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</si>
  <si>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</si>
  <si>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</si>
  <si>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</si>
  <si>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</si>
  <si>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</si>
  <si>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</si>
  <si>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</si>
  <si>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</si>
  <si>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</si>
  <si>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</si>
  <si>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</si>
  <si>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</si>
  <si>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</si>
  <si>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</si>
  <si>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</si>
  <si>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</si>
  <si>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</si>
  <si>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</si>
  <si>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</si>
  <si>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</si>
  <si>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</si>
  <si>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</si>
  <si>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</si>
  <si>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</si>
  <si>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</si>
  <si>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</si>
  <si>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</si>
  <si>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</si>
  <si>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</si>
  <si>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</si>
  <si>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</si>
  <si>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</si>
  <si>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</si>
  <si>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</si>
  <si>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</si>
  <si>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</si>
  <si>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</si>
  <si>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</si>
  <si>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</si>
  <si>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</si>
  <si>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</si>
  <si>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</si>
  <si>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</si>
  <si>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</si>
  <si>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</si>
  <si>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</si>
  <si>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</si>
  <si>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</si>
  <si>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</si>
  <si>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</si>
  <si>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</si>
  <si>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</si>
  <si>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</si>
  <si>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</si>
  <si>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</si>
  <si>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</si>
  <si>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</si>
  <si>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</si>
  <si>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</si>
  <si>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</si>
  <si>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</si>
  <si>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</si>
  <si>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</si>
  <si>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</si>
  <si>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</si>
  <si>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</si>
  <si>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</si>
  <si>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</si>
  <si>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</si>
  <si>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</si>
  <si>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</si>
  <si>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</si>
  <si>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</si>
  <si>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</si>
  <si>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</si>
  <si>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</si>
  <si>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</si>
  <si>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</si>
  <si>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</si>
  <si>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</si>
  <si>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</si>
  <si>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</si>
  <si>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</si>
  <si>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</si>
  <si>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</si>
  <si>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</si>
  <si>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</si>
  <si>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</si>
  <si>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</si>
  <si>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</si>
  <si>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</si>
  <si>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</si>
  <si>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</si>
  <si>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</si>
  <si>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</si>
  <si>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</si>
  <si>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</si>
  <si>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</si>
  <si>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</si>
  <si>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</si>
  <si>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</si>
  <si>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</si>
  <si>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</si>
  <si>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</si>
  <si>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</si>
  <si>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</si>
  <si>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</si>
  <si>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</si>
  <si>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</si>
  <si>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</si>
  <si>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</si>
  <si>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</si>
  <si>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</si>
  <si>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</si>
  <si>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</si>
  <si>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</si>
  <si>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</si>
  <si>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</si>
  <si>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</si>
  <si>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</si>
  <si>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</si>
  <si>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</si>
  <si>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</si>
  <si>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</si>
  <si>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</si>
  <si>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</si>
  <si>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</si>
  <si>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</si>
  <si>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</si>
  <si>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</si>
  <si>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</si>
  <si>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</si>
  <si>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</si>
  <si>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</si>
  <si>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</si>
  <si>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</si>
  <si>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</si>
  <si>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</si>
  <si>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</si>
  <si>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</si>
  <si>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</si>
  <si>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</si>
  <si>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</si>
  <si>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</si>
  <si>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</si>
  <si>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</si>
  <si>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</si>
  <si>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</si>
  <si>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</si>
  <si>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</si>
  <si>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</si>
  <si>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</si>
  <si>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</si>
  <si>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</si>
  <si>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</si>
  <si>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</si>
  <si>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</si>
  <si>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</si>
  <si>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</si>
  <si>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</si>
  <si>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</si>
  <si>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</si>
  <si>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</si>
  <si>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</si>
  <si>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</si>
  <si>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</si>
  <si>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</si>
  <si>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</si>
  <si>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</si>
  <si>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</si>
  <si>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</si>
  <si>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</si>
  <si>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</si>
  <si>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</si>
  <si>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</si>
  <si>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</si>
  <si>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</si>
  <si>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</si>
  <si>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</si>
  <si>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</si>
  <si>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</si>
  <si>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</si>
  <si>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</si>
  <si>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</si>
  <si>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</si>
  <si>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</si>
  <si>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</si>
  <si>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</si>
  <si>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</si>
  <si>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</si>
  <si>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</si>
  <si>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</si>
  <si>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</si>
  <si>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</si>
  <si>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</si>
  <si>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</si>
  <si>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</si>
  <si>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</si>
  <si>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</si>
  <si>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</si>
  <si>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</si>
  <si>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</si>
  <si>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</si>
  <si>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</si>
  <si>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</si>
  <si>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</si>
  <si>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</si>
  <si>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</si>
  <si>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</si>
  <si>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</si>
  <si>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</si>
  <si>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</si>
  <si>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</si>
  <si>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</si>
  <si>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</si>
  <si>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</si>
  <si>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</si>
  <si>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</si>
  <si>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</si>
  <si>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</si>
  <si>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</si>
  <si>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</si>
  <si>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</si>
  <si>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</si>
  <si>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</si>
  <si>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</si>
  <si>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</si>
  <si>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</si>
  <si>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</si>
  <si>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</si>
  <si>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</si>
  <si>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</si>
  <si>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</si>
  <si>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</si>
  <si>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</si>
  <si>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</si>
  <si>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</si>
  <si>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</si>
  <si>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</si>
  <si>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</si>
  <si>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</si>
  <si>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</si>
  <si>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</si>
  <si>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</si>
  <si>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</si>
  <si>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</si>
  <si>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</si>
  <si>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</si>
  <si>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</si>
  <si>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</si>
  <si>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</si>
  <si>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</si>
  <si>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</si>
  <si>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</si>
  <si>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</si>
  <si>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</si>
  <si>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</si>
  <si>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</si>
  <si>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</si>
  <si>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</si>
  <si>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</si>
  <si>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</si>
  <si>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</si>
  <si>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</si>
  <si>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</si>
  <si>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</si>
  <si>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</si>
  <si>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</si>
  <si>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</si>
  <si>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</si>
  <si>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</si>
  <si>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</si>
  <si>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</si>
  <si>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</si>
  <si>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</si>
  <si>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</si>
  <si>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</si>
  <si>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</si>
  <si>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</si>
  <si>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</si>
  <si>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</si>
  <si>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</si>
  <si>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</si>
  <si>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</si>
  <si>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</si>
  <si>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</si>
  <si>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</si>
  <si>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</si>
  <si>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</si>
  <si>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</si>
  <si>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</si>
  <si>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</si>
  <si>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</si>
  <si>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</si>
  <si>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</si>
  <si>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</si>
  <si>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</si>
  <si>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</si>
  <si>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</si>
  <si>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</si>
  <si>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</si>
  <si>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</si>
  <si>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</si>
  <si>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</si>
  <si>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</si>
  <si>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</si>
  <si>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</si>
  <si>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</si>
  <si>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</si>
  <si>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</si>
  <si>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</si>
  <si>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</si>
  <si>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</si>
  <si>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</si>
  <si>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</si>
  <si>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</si>
  <si>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</si>
  <si>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</si>
  <si>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</si>
  <si>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</si>
  <si>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</si>
  <si>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</si>
  <si>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</si>
  <si>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</si>
  <si>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</si>
  <si>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</si>
  <si>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</si>
  <si>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</si>
  <si>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</si>
  <si>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</si>
  <si>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</si>
  <si>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</si>
  <si>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</si>
  <si>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</si>
  <si>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</si>
  <si>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</si>
  <si>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</si>
  <si>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</si>
  <si>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</si>
  <si>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</si>
  <si>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</si>
  <si>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</si>
  <si>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</si>
  <si>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</si>
  <si>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</si>
  <si>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</si>
  <si>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</si>
  <si>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</si>
  <si>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</si>
  <si>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</si>
  <si>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</si>
  <si>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</si>
  <si>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</si>
  <si>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</si>
  <si>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</si>
  <si>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</si>
  <si>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</si>
  <si>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</si>
  <si>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</si>
  <si>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</si>
  <si>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</si>
  <si>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</si>
  <si>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</si>
  <si>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</si>
  <si>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</si>
  <si>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</si>
  <si>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</si>
  <si>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</si>
  <si>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</si>
  <si>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</si>
  <si>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</si>
  <si>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</si>
  <si>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</si>
  <si>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</si>
  <si>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</si>
  <si>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</si>
  <si>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</si>
  <si>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</si>
  <si>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</si>
  <si>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</si>
  <si>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</si>
  <si>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</si>
  <si>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</si>
  <si>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</si>
  <si>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</si>
  <si>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</si>
  <si>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</si>
  <si>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</si>
  <si>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</si>
  <si>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</si>
  <si>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</si>
  <si>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</si>
  <si>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</si>
  <si>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</si>
  <si>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</si>
  <si>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</si>
  <si>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</si>
  <si>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</si>
  <si>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</si>
  <si>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</si>
  <si>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</si>
  <si>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</si>
  <si>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</si>
  <si>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</si>
  <si>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</si>
  <si>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</si>
  <si>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</si>
  <si>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</si>
  <si>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</si>
  <si>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</si>
  <si>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</si>
  <si>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</si>
  <si>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</si>
  <si>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</si>
  <si>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</si>
  <si>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</si>
  <si>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</si>
  <si>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</si>
  <si>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</si>
  <si>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</si>
  <si>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</si>
  <si>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</si>
  <si>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</si>
  <si>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</si>
  <si>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</si>
  <si>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</si>
  <si>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</si>
  <si>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</si>
  <si>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</si>
  <si>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</si>
  <si>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</si>
  <si>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</si>
  <si>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</si>
  <si>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</si>
  <si>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</si>
  <si>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</si>
  <si>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</si>
  <si>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</si>
  <si>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</si>
  <si>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</si>
  <si>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</si>
  <si>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</si>
  <si>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</si>
  <si>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</si>
  <si>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</si>
  <si>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</si>
  <si>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</si>
  <si>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</si>
  <si>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</si>
  <si>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</si>
  <si>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</si>
  <si>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</si>
  <si>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</si>
  <si>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</si>
  <si>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</si>
  <si>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</si>
  <si>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</si>
  <si>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</si>
  <si>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</si>
  <si>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</si>
  <si>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</si>
  <si>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</si>
  <si>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</si>
  <si>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</si>
  <si>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</si>
  <si>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</si>
  <si>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</si>
  <si>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</si>
  <si>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</si>
  <si>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</si>
  <si>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</si>
  <si>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</si>
  <si>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</si>
  <si>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</si>
  <si>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</si>
  <si>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</si>
  <si>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</si>
  <si>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</si>
  <si>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</si>
  <si>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</si>
  <si>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</si>
  <si>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</si>
  <si>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</si>
  <si>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</si>
  <si>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</si>
  <si>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</si>
  <si>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</si>
  <si>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</si>
  <si>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</si>
  <si>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</si>
  <si>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</si>
  <si>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</si>
  <si>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</si>
  <si>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</si>
  <si>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</si>
  <si>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</si>
  <si>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</si>
  <si>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</si>
  <si>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</si>
  <si>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</si>
  <si>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</si>
  <si>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</si>
  <si>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</si>
  <si>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</si>
  <si>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</si>
  <si>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</si>
  <si>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</si>
  <si>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</si>
  <si>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</si>
  <si>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</si>
  <si>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</si>
  <si>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</si>
  <si>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</si>
  <si>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</si>
  <si>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</si>
  <si>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</si>
  <si>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</si>
  <si>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</si>
  <si>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</si>
  <si>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</si>
  <si>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</si>
  <si>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</si>
  <si>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</si>
  <si>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</si>
  <si>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</si>
  <si>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</si>
  <si>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</si>
  <si>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</si>
  <si>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</si>
  <si>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</si>
  <si>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</si>
  <si>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</si>
  <si>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</si>
  <si>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</si>
  <si>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</si>
  <si>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</si>
  <si>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</si>
  <si>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</si>
  <si>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</si>
  <si>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</si>
  <si>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</si>
  <si>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</si>
  <si>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</si>
  <si>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</si>
  <si>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</si>
  <si>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</si>
  <si>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</si>
  <si>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</si>
  <si>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</si>
  <si>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</si>
  <si>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</si>
  <si>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</si>
  <si>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</si>
  <si>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</si>
  <si>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</si>
  <si>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</si>
  <si>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</si>
  <si>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</si>
  <si>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</si>
  <si>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</si>
  <si>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</si>
  <si>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</si>
  <si>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</si>
  <si>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</si>
  <si>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</si>
  <si>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</si>
  <si>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</si>
  <si>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</si>
  <si>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</si>
  <si>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</si>
  <si>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</si>
  <si>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</si>
  <si>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</si>
  <si>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</si>
  <si>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</si>
  <si>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</si>
  <si>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</si>
  <si>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</si>
  <si>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</si>
  <si>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</si>
  <si>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</si>
  <si>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</si>
  <si>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</si>
  <si>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</si>
  <si>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</si>
  <si>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</si>
  <si>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</si>
  <si>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</si>
  <si>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</si>
  <si>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</si>
  <si>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</si>
  <si>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</si>
  <si>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</si>
  <si>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</si>
  <si>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</si>
  <si>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</si>
  <si>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</si>
  <si>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</si>
  <si>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</si>
  <si>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</si>
  <si>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</si>
  <si>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</si>
  <si>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</si>
  <si>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</si>
  <si>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</si>
  <si>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</si>
  <si>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</si>
  <si>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</si>
  <si>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</si>
  <si>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</si>
  <si>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</si>
  <si>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</si>
  <si>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</si>
  <si>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</si>
  <si>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</si>
  <si>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</si>
  <si>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</si>
  <si>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</si>
  <si>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</si>
  <si>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</si>
  <si>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</si>
  <si>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</si>
  <si>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</si>
  <si>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</si>
  <si>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</si>
  <si>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</si>
  <si>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</si>
  <si>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</si>
  <si>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</si>
  <si>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</si>
  <si>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</si>
  <si>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</si>
  <si>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</si>
  <si>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</si>
  <si>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</si>
  <si>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</si>
  <si>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</si>
  <si>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</si>
  <si>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</si>
  <si>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</si>
  <si>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</si>
  <si>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</si>
  <si>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</si>
  <si>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</si>
  <si>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</si>
  <si>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</si>
  <si>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</si>
  <si>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</si>
  <si>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</si>
  <si>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</si>
  <si>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</si>
  <si>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</si>
  <si>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</si>
  <si>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</si>
  <si>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</si>
  <si>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</si>
  <si>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</si>
  <si>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</si>
  <si>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</si>
  <si>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</si>
  <si>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</si>
  <si>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</si>
  <si>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</si>
  <si>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</si>
  <si>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</si>
  <si>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</si>
  <si>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</si>
  <si>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</si>
  <si>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</si>
  <si>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</si>
  <si>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</si>
  <si>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</si>
  <si>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</si>
  <si>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</si>
  <si>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</si>
  <si>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</si>
  <si>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</si>
  <si>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</si>
  <si>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</si>
  <si>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</si>
  <si>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</si>
  <si>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</si>
  <si>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</si>
  <si>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</si>
  <si>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</si>
  <si>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</si>
  <si>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</si>
  <si>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</si>
  <si>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</si>
  <si>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</si>
  <si>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</si>
  <si>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</si>
  <si>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</si>
  <si>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</si>
  <si>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</si>
  <si>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</si>
  <si>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</si>
  <si>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</si>
  <si>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</si>
  <si>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</si>
  <si>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</si>
  <si>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</si>
  <si>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</si>
  <si>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</si>
  <si>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</si>
  <si>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</si>
  <si>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</si>
  <si>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</si>
  <si>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</si>
  <si>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</si>
  <si>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</si>
  <si>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</si>
  <si>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</si>
  <si>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</si>
  <si>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</si>
  <si>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</si>
  <si>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</si>
  <si>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</si>
  <si>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</si>
  <si>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</si>
  <si>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</si>
  <si>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</si>
  <si>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</si>
  <si>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</si>
  <si>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</si>
  <si>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</si>
  <si>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</si>
  <si>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</si>
  <si>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</si>
  <si>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</si>
  <si>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</si>
  <si>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</si>
  <si>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</si>
  <si>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</si>
  <si>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</si>
  <si>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</si>
  <si>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</si>
  <si>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</si>
  <si>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</si>
  <si>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</si>
  <si>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</si>
  <si>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</si>
  <si>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</si>
  <si>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</si>
  <si>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</si>
  <si>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</si>
  <si>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</si>
  <si>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</si>
  <si>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</si>
  <si>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</si>
  <si>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</si>
  <si>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</si>
  <si>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</si>
  <si>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</si>
  <si>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</si>
  <si>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</si>
  <si>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</si>
  <si>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</si>
  <si>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</si>
  <si>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</si>
  <si>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</si>
  <si>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</si>
  <si>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</si>
  <si>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</si>
  <si>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</si>
  <si>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</si>
  <si>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</si>
  <si>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</si>
  <si>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</si>
  <si>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</si>
  <si>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</si>
  <si>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</si>
  <si>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</si>
  <si>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</si>
  <si>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</si>
  <si>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</si>
  <si>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</si>
  <si>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</si>
  <si>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</si>
  <si>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</si>
  <si>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</si>
  <si>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</si>
  <si>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</si>
  <si>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</si>
  <si>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</si>
  <si>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</si>
  <si>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</si>
  <si>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</si>
  <si>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</si>
  <si>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</si>
  <si>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</si>
  <si>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</si>
  <si>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</si>
  <si>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</si>
  <si>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</si>
  <si>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</si>
  <si>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</si>
  <si>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</si>
  <si>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</si>
  <si>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</si>
  <si>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</si>
  <si>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</si>
  <si>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</si>
  <si>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</si>
  <si>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</si>
  <si>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</si>
  <si>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</si>
  <si>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</si>
  <si>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</si>
  <si>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</si>
  <si>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</si>
  <si>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</si>
  <si>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</si>
  <si>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</si>
  <si>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</si>
  <si>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</si>
  <si>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</si>
  <si>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</si>
  <si>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</si>
  <si>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</si>
  <si>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</si>
  <si>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</si>
  <si>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</si>
  <si>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</si>
  <si>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</si>
  <si>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</si>
  <si>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</si>
  <si>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</si>
  <si>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</si>
  <si>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</si>
  <si>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</si>
  <si>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</si>
  <si>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</si>
  <si>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</si>
  <si>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</si>
  <si>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</si>
  <si>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</si>
  <si>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</si>
  <si>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</si>
  <si>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</si>
  <si>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</si>
  <si>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</si>
  <si>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</si>
  <si>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</si>
  <si>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</si>
  <si>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</si>
  <si>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</si>
  <si>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</si>
  <si>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</si>
  <si>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</si>
  <si>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</si>
  <si>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</si>
  <si>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</si>
  <si>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</si>
  <si>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</si>
  <si>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</si>
  <si>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</si>
  <si>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</si>
  <si>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</si>
  <si>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</si>
  <si>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</si>
  <si>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</si>
  <si>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</si>
  <si>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</si>
  <si>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</si>
  <si>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</si>
  <si>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</si>
  <si>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</si>
  <si>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</si>
  <si>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</si>
  <si>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</si>
  <si>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</si>
  <si>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</si>
  <si>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</si>
  <si>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</si>
  <si>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</si>
  <si>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</si>
  <si>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</si>
  <si>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</si>
  <si>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</si>
  <si>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</si>
  <si>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</si>
  <si>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</si>
  <si>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</si>
  <si>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</si>
  <si>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</si>
  <si>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</si>
  <si>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</si>
  <si>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</si>
  <si>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</si>
  <si>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</si>
  <si>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</si>
  <si>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</si>
  <si>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</si>
  <si>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</si>
  <si>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</si>
  <si>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</si>
  <si>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</si>
  <si>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</si>
  <si>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</si>
  <si>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</si>
  <si>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</si>
  <si>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</si>
  <si>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</si>
  <si>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</si>
  <si>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</si>
  <si>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</si>
  <si>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</si>
  <si>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</si>
  <si>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</si>
  <si>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</si>
  <si>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</si>
  <si>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</si>
  <si>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</si>
  <si>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</si>
  <si>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</si>
  <si>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</si>
  <si>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</si>
  <si>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</si>
  <si>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</si>
  <si>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</si>
  <si>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</si>
  <si>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</si>
  <si>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</si>
  <si>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</si>
  <si>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</si>
  <si>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</si>
  <si>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</si>
  <si>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</si>
  <si>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</si>
  <si>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</si>
  <si>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</si>
  <si>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</si>
  <si>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</si>
  <si>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</si>
  <si>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</si>
  <si>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</si>
  <si>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</si>
  <si>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</si>
  <si>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</si>
  <si>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</si>
  <si>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</si>
  <si>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</si>
  <si>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</si>
  <si>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</si>
  <si>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</si>
  <si>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</si>
  <si>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</si>
  <si>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</si>
  <si>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</si>
  <si>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</si>
  <si>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</si>
  <si>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</si>
  <si>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</si>
  <si>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</si>
  <si>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</si>
  <si>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</si>
  <si>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</si>
  <si>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</si>
  <si>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</si>
  <si>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</si>
  <si>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</si>
  <si>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</si>
  <si>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</si>
  <si>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</si>
  <si>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</si>
  <si>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</si>
  <si>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</si>
  <si>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</si>
  <si>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</si>
  <si>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</si>
  <si>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</si>
  <si>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</si>
  <si>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</si>
  <si>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</si>
  <si>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</si>
  <si>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</si>
  <si>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</si>
  <si>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</si>
  <si>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</si>
  <si>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</si>
  <si>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</si>
  <si>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</si>
  <si>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</si>
  <si>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</si>
  <si>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</si>
  <si>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</si>
  <si>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</si>
  <si>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</si>
  <si>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</si>
  <si>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</si>
  <si>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</si>
  <si>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</si>
  <si>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</si>
  <si>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</si>
  <si>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</si>
  <si>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</si>
  <si>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</si>
  <si>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</si>
  <si>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</si>
  <si>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</si>
  <si>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</si>
  <si>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</si>
  <si>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</si>
  <si>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</si>
  <si>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</si>
  <si>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</si>
  <si>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</si>
  <si>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</si>
  <si>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</si>
  <si>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</si>
  <si>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</si>
  <si>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</si>
  <si>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</si>
  <si>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</si>
  <si>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</si>
  <si>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</si>
  <si>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</si>
  <si>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</si>
  <si>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</si>
  <si>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</si>
  <si>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</si>
  <si>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</si>
  <si>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</si>
  <si>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</si>
  <si>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</si>
  <si>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</si>
  <si>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</si>
  <si>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</si>
  <si>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</si>
  <si>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</si>
  <si>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</si>
  <si>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</si>
  <si>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</si>
  <si>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</si>
  <si>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</si>
  <si>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</si>
  <si>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</si>
  <si>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</si>
  <si>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</si>
  <si>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</si>
  <si>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</si>
  <si>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</si>
  <si>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</si>
  <si>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</si>
  <si>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</si>
  <si>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</si>
  <si>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</si>
  <si>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</si>
  <si>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</si>
  <si>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</si>
  <si>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</si>
  <si>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</si>
  <si>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</si>
  <si>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</si>
  <si>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</si>
  <si>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</si>
  <si>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</si>
  <si>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</si>
  <si>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</si>
  <si>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</si>
  <si>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</si>
  <si>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</si>
  <si>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</si>
  <si>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</si>
  <si>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</si>
  <si>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</si>
  <si>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</si>
  <si>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</si>
  <si>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</si>
  <si>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</si>
  <si>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</si>
  <si>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</si>
  <si>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</si>
  <si>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</si>
  <si>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</si>
  <si>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</si>
  <si>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</si>
  <si>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</si>
  <si>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</si>
  <si>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</si>
  <si>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</si>
  <si>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</si>
  <si>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</si>
  <si>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</si>
  <si>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</si>
  <si>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</si>
  <si>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</si>
  <si>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</si>
  <si>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</si>
  <si>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</si>
  <si>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</si>
  <si>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</si>
  <si>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</si>
  <si>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</si>
  <si>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</si>
  <si>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</si>
  <si>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</si>
  <si>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</si>
  <si>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</si>
  <si>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</si>
  <si>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</si>
  <si>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</si>
  <si>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</si>
  <si>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</si>
  <si>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</si>
  <si>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</si>
  <si>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</si>
  <si>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</si>
  <si>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</si>
  <si>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</si>
  <si>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</si>
  <si>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</si>
  <si>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</si>
  <si>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</si>
  <si>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</si>
  <si>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</si>
  <si>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</si>
  <si>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</si>
  <si>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</si>
  <si>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</si>
  <si>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</si>
  <si>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</si>
  <si>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</si>
  <si>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</si>
  <si>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</si>
  <si>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</si>
  <si>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</si>
  <si>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</si>
  <si>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</si>
  <si>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</si>
  <si>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</si>
  <si>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</si>
  <si>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</si>
  <si>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</si>
  <si>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</si>
  <si>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</si>
  <si>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</si>
  <si>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</si>
  <si>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</si>
  <si>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</si>
  <si>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</si>
  <si>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</si>
  <si>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</si>
  <si>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</si>
  <si>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</si>
  <si>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</si>
  <si>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</si>
  <si>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</si>
  <si>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</si>
  <si>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</si>
  <si>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</si>
  <si>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</si>
  <si>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</si>
  <si>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</si>
  <si>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</si>
  <si>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</si>
  <si>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</si>
  <si>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</si>
  <si>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</si>
  <si>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</si>
  <si>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</si>
  <si>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</si>
  <si>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</si>
  <si>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</si>
  <si>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</si>
  <si>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</si>
  <si>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</si>
  <si>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</si>
  <si>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</si>
  <si>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</si>
  <si>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</si>
  <si>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</si>
  <si>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</si>
  <si>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</si>
  <si>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</si>
  <si>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</si>
  <si>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</si>
  <si>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</si>
  <si>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</si>
  <si>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</si>
  <si>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</si>
  <si>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</si>
  <si>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</si>
  <si>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</si>
  <si>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</si>
  <si>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</si>
  <si>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</si>
  <si>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</si>
  <si>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</si>
  <si>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</si>
  <si>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</si>
  <si>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</si>
  <si>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</si>
  <si>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</si>
  <si>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</si>
  <si>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</si>
  <si>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</si>
  <si>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</si>
  <si>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</si>
  <si>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</si>
  <si>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</si>
  <si>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</si>
  <si>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</si>
  <si>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</si>
  <si>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</si>
  <si>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</si>
  <si>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</si>
  <si>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</si>
  <si>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</si>
  <si>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</si>
  <si>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</si>
  <si>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</si>
  <si>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</si>
  <si>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</si>
  <si>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</si>
  <si>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</si>
  <si>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</si>
  <si>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</si>
  <si>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</si>
  <si>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</si>
  <si>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</si>
  <si>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</si>
  <si>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</si>
  <si>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</si>
  <si>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</si>
  <si>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</si>
  <si>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</si>
  <si>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</si>
  <si>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</si>
  <si>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</si>
  <si>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</si>
  <si>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</si>
  <si>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</si>
  <si>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</si>
  <si>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</si>
  <si>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</si>
  <si>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</si>
  <si>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</si>
  <si>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</si>
  <si>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</si>
  <si>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</si>
  <si>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</si>
  <si>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</si>
  <si>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</si>
  <si>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</si>
  <si>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</si>
  <si>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</si>
  <si>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</si>
  <si>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</si>
  <si>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</si>
  <si>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</si>
  <si>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</si>
  <si>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</si>
  <si>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</si>
  <si>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</si>
  <si>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</si>
  <si>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</si>
  <si>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</si>
  <si>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</si>
  <si>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</si>
  <si>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</si>
  <si>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</si>
  <si>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</si>
  <si>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</si>
  <si>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</si>
  <si>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</si>
  <si>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</si>
  <si>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</si>
  <si>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</si>
  <si>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</si>
  <si>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</si>
  <si>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</si>
  <si>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</si>
  <si>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</si>
  <si>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</si>
  <si>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</si>
  <si>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</si>
  <si>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</si>
  <si>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</si>
  <si>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</si>
  <si>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</si>
  <si>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</si>
  <si>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</si>
  <si>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</si>
  <si>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</si>
  <si>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</si>
  <si>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</si>
  <si>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</si>
  <si>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</si>
  <si>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</si>
  <si>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</si>
  <si>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</si>
  <si>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</si>
  <si>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</si>
  <si>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</si>
  <si>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</si>
  <si>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</si>
  <si>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</si>
  <si>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</si>
  <si>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</si>
  <si>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</si>
  <si>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</si>
  <si>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</si>
  <si>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</si>
  <si>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</si>
  <si>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</si>
  <si>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</si>
  <si>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</si>
  <si>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</si>
  <si>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</si>
  <si>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</si>
  <si>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</si>
  <si>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</si>
  <si>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</si>
  <si>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</si>
  <si>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</si>
  <si>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</si>
  <si>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</si>
  <si>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</si>
  <si>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</si>
  <si>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</si>
  <si>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</si>
  <si>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</si>
  <si>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</si>
  <si>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</si>
  <si>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</si>
  <si>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</si>
  <si>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</si>
  <si>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</si>
  <si>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</si>
  <si>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</si>
  <si>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</si>
  <si>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</si>
  <si>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</si>
  <si>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</si>
  <si>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</si>
  <si>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</si>
  <si>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</si>
  <si>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</si>
  <si>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</si>
  <si>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</si>
  <si>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</si>
  <si>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</si>
  <si>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</si>
  <si>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</si>
  <si>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</si>
  <si>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</si>
  <si>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</si>
  <si>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</si>
  <si>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</si>
  <si>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</si>
  <si>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</si>
  <si>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</si>
  <si>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</si>
  <si>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</si>
  <si>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</si>
  <si>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</si>
  <si>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</si>
  <si>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</si>
  <si>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</si>
  <si>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</si>
  <si>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</si>
  <si>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</si>
  <si>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</si>
  <si>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</si>
  <si>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</si>
  <si>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</si>
  <si>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</si>
  <si>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</si>
  <si>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</si>
  <si>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</si>
  <si>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</si>
  <si>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</si>
  <si>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</si>
  <si>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</si>
  <si>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</si>
  <si>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</si>
  <si>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</si>
  <si>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</si>
  <si>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</si>
  <si>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</si>
  <si>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</si>
  <si>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</si>
  <si>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</si>
  <si>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</si>
  <si>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</si>
  <si>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</si>
  <si>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</si>
  <si>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</si>
  <si>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</si>
  <si>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</si>
  <si>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</si>
  <si>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</si>
  <si>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</si>
  <si>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</si>
  <si>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</si>
  <si>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</si>
  <si>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</si>
  <si>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</si>
  <si>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</si>
  <si>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</si>
  <si>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</si>
  <si>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</si>
  <si>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</si>
  <si>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</si>
  <si>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</si>
  <si>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</si>
  <si>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</si>
  <si>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</si>
  <si>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</si>
  <si>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</si>
  <si>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</si>
  <si>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</si>
  <si>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</si>
  <si>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</si>
  <si>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</si>
  <si>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</si>
  <si>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</si>
  <si>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</si>
  <si>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</si>
  <si>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</si>
  <si>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</si>
  <si>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</si>
  <si>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</si>
  <si>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</si>
  <si>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</si>
  <si>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</si>
  <si>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</si>
  <si>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</si>
  <si>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</si>
  <si>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</si>
  <si>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</si>
  <si>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</si>
  <si>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</si>
  <si>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</si>
  <si>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</si>
  <si>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</si>
  <si>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</si>
  <si>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</si>
  <si>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</si>
  <si>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</si>
  <si>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</si>
  <si>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</si>
  <si>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</si>
  <si>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</si>
  <si>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</si>
  <si>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</si>
  <si>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</si>
  <si>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</si>
  <si>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</si>
  <si>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</si>
  <si>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</si>
  <si>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</si>
  <si>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</si>
  <si>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</si>
  <si>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</si>
  <si>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</si>
  <si>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</si>
  <si>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</si>
  <si>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</si>
  <si>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</si>
  <si>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</si>
  <si>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</si>
  <si>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</si>
  <si>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</si>
  <si>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</si>
  <si>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</si>
  <si>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</si>
  <si>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</si>
  <si>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</si>
  <si>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</si>
  <si>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</si>
  <si>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</si>
  <si>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</si>
  <si>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</si>
  <si>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</si>
  <si>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</si>
  <si>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</si>
  <si>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</si>
  <si>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</si>
  <si>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</si>
  <si>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</si>
  <si>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</si>
  <si>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</si>
  <si>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</si>
  <si>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</si>
  <si>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</si>
  <si>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</si>
  <si>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</si>
  <si>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</si>
  <si>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</si>
  <si>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</si>
  <si>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</si>
  <si>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</si>
  <si>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</si>
  <si>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</si>
  <si>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</si>
  <si>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</si>
  <si>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</si>
  <si>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</si>
  <si>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</si>
  <si>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</si>
  <si>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</si>
  <si>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</si>
  <si>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</si>
  <si>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</si>
  <si>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</si>
  <si>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</si>
  <si>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</si>
  <si>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</si>
  <si>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</si>
  <si>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</si>
  <si>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</si>
  <si>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</si>
  <si>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</si>
  <si>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</si>
  <si>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</si>
  <si>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</si>
  <si>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</si>
  <si>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</si>
  <si>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</si>
  <si>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</si>
  <si>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</si>
  <si>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</si>
  <si>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</si>
  <si>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</si>
  <si>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</si>
  <si>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</si>
  <si>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</si>
  <si>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</si>
  <si>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</si>
  <si>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</si>
  <si>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</si>
  <si>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</si>
  <si>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</si>
  <si>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</si>
  <si>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</si>
  <si>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</si>
  <si>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</si>
  <si>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</si>
  <si>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</si>
  <si>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</si>
  <si>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</si>
  <si>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</si>
  <si>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</si>
  <si>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</si>
  <si>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</si>
  <si>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</si>
  <si>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</si>
  <si>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</si>
  <si>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</si>
  <si>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</si>
  <si>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</si>
  <si>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</si>
  <si>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</si>
  <si>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</si>
  <si>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</si>
  <si>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</si>
  <si>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</si>
  <si>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</si>
  <si>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</si>
  <si>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</si>
  <si>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</si>
  <si>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</si>
  <si>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</si>
  <si>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</si>
  <si>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</si>
  <si>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</si>
  <si>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</si>
  <si>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</si>
  <si>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</si>
  <si>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</si>
  <si>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</si>
  <si>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</si>
  <si>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</si>
  <si>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</si>
  <si>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</si>
  <si>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</si>
  <si>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</si>
  <si>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</si>
  <si>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</si>
  <si>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</si>
  <si>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</si>
  <si>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</si>
  <si>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</si>
  <si>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</si>
  <si>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</si>
  <si>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</si>
  <si>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</si>
  <si>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</si>
  <si>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</si>
  <si>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</si>
  <si>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</si>
  <si>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</si>
  <si>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</si>
  <si>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</si>
  <si>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</si>
  <si>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</si>
  <si>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</si>
  <si>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</si>
  <si>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</si>
  <si>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</si>
  <si>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</si>
  <si>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</si>
  <si>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</si>
  <si>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</si>
  <si>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</si>
  <si>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</si>
  <si>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</si>
  <si>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</si>
  <si>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</si>
  <si>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</si>
  <si>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</si>
  <si>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</si>
  <si>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</si>
  <si>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</si>
  <si>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</si>
  <si>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</si>
  <si>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</si>
  <si>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</si>
  <si>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</si>
  <si>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</si>
  <si>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</si>
  <si>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</si>
  <si>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</si>
  <si>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</si>
  <si>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</si>
  <si>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</si>
  <si>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</si>
  <si>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</si>
  <si>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</si>
  <si>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</si>
  <si>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</si>
  <si>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</si>
  <si>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</si>
  <si>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</si>
  <si>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</si>
  <si>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</si>
  <si>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</si>
  <si>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</si>
  <si>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</si>
  <si>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</si>
  <si>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</si>
  <si>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</si>
  <si>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</si>
  <si>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</si>
  <si>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</si>
  <si>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</si>
  <si>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</si>
  <si>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</si>
  <si>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</si>
  <si>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</si>
  <si>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</si>
  <si>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</si>
  <si>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</si>
  <si>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</si>
  <si>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</si>
  <si>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</si>
  <si>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</si>
  <si>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</si>
  <si>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</si>
  <si>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</si>
  <si>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</si>
  <si>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</si>
  <si>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</si>
  <si>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</si>
  <si>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</si>
  <si>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</si>
  <si>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</si>
  <si>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</si>
  <si>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</si>
  <si>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</si>
  <si>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</si>
  <si>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</si>
  <si>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</si>
  <si>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</si>
  <si>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</si>
  <si>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</si>
  <si>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</si>
  <si>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</si>
  <si>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</si>
  <si>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</si>
  <si>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</si>
  <si>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</si>
  <si>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</si>
  <si>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</si>
  <si>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</si>
  <si>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</si>
  <si>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</si>
  <si>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</si>
  <si>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</si>
  <si>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</si>
  <si>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</si>
  <si>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</si>
  <si>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</si>
  <si>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</si>
  <si>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</si>
  <si>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</si>
  <si>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</si>
  <si>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</si>
  <si>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</si>
  <si>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</si>
  <si>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</si>
  <si>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</si>
  <si>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</si>
  <si>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</si>
  <si>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</si>
  <si>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</si>
  <si>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</si>
  <si>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</si>
  <si>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</si>
  <si>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</si>
  <si>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</si>
  <si>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</si>
  <si>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</si>
  <si>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</si>
  <si>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</si>
  <si>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</si>
  <si>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</si>
  <si>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</si>
  <si>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</si>
  <si>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</si>
  <si>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</si>
  <si>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</si>
  <si>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</si>
  <si>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</si>
  <si>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</si>
  <si>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</si>
  <si>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</si>
  <si>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</si>
  <si>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</si>
  <si>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</si>
  <si>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</si>
  <si>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</si>
  <si>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</si>
  <si>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</si>
  <si>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</si>
  <si>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</si>
  <si>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</si>
  <si>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</si>
  <si>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</si>
  <si>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</si>
  <si>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</si>
  <si>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</si>
  <si>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</si>
  <si>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</si>
  <si>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</si>
  <si>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</si>
  <si>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</si>
  <si>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</si>
  <si>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</si>
  <si>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</si>
  <si>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</si>
  <si>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</si>
  <si>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</si>
  <si>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</si>
  <si>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</si>
  <si>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</si>
  <si>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</si>
  <si>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</si>
  <si>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</si>
  <si>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</si>
  <si>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</si>
  <si>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</si>
  <si>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</si>
  <si>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</si>
  <si>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</si>
  <si>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</si>
  <si>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</si>
  <si>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</si>
  <si>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</si>
  <si>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</si>
  <si>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</si>
  <si>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</si>
  <si>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</si>
  <si>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</si>
  <si>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</si>
  <si>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</si>
  <si>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</si>
  <si>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</si>
  <si>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</si>
  <si>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</si>
  <si>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</si>
  <si>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</si>
  <si>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</si>
  <si>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</si>
  <si>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</si>
  <si>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</si>
  <si>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</si>
  <si>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</si>
  <si>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</si>
  <si>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</si>
  <si>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</si>
  <si>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</si>
  <si>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</si>
  <si>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</si>
  <si>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</si>
  <si>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</si>
  <si>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</si>
  <si>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</si>
  <si>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</si>
  <si>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</si>
  <si>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</si>
  <si>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</si>
  <si>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</si>
  <si>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</si>
  <si>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</si>
  <si>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</si>
  <si>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</si>
  <si>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</si>
  <si>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</si>
  <si>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</si>
  <si>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</si>
  <si>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</si>
  <si>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</si>
  <si>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</si>
  <si>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</si>
  <si>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</si>
  <si>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</si>
  <si>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</si>
  <si>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</si>
  <si>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</si>
  <si>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</si>
  <si>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</si>
  <si>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</si>
  <si>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</si>
  <si>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</si>
  <si>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</si>
  <si>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</si>
  <si>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</si>
  <si>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</si>
  <si>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</si>
  <si>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</si>
  <si>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</si>
  <si>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</si>
  <si>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</si>
  <si>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</si>
  <si>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</si>
  <si>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</si>
  <si>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</si>
  <si>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</si>
  <si>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</si>
  <si>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</si>
  <si>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</si>
  <si>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</si>
  <si>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</si>
  <si>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</si>
  <si>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</si>
  <si>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</si>
  <si>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</si>
  <si>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</si>
  <si>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</si>
  <si>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</si>
  <si>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</si>
  <si>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</si>
  <si>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</si>
  <si>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</si>
  <si>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</si>
  <si>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</si>
  <si>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</si>
  <si>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</si>
  <si>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</si>
  <si>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</si>
  <si>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</si>
  <si>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</si>
  <si>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</si>
  <si>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</si>
  <si>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</si>
  <si>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</si>
  <si>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</si>
  <si>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</si>
  <si>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</si>
  <si>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</si>
  <si>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</si>
  <si>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</si>
  <si>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</si>
  <si>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</si>
  <si>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</si>
  <si>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</si>
  <si>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</si>
  <si>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</si>
  <si>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</si>
  <si>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</si>
  <si>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</si>
  <si>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</si>
  <si>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</si>
  <si>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</si>
  <si>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</si>
  <si>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</si>
  <si>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</si>
  <si>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</si>
  <si>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</si>
  <si>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</si>
  <si>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</si>
  <si>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</si>
  <si>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</si>
  <si>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</si>
  <si>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</si>
  <si>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</si>
  <si>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</si>
  <si>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</si>
  <si>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</si>
  <si>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</si>
  <si>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</si>
  <si>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</si>
  <si>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</si>
  <si>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</si>
  <si>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</si>
  <si>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</si>
  <si>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</si>
  <si>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</si>
  <si>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</si>
  <si>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</si>
  <si>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</si>
  <si>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</si>
  <si>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</si>
  <si>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</si>
  <si>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</si>
  <si>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</si>
  <si>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</si>
  <si>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</si>
  <si>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</si>
  <si>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</si>
  <si>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</si>
  <si>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</si>
  <si>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</si>
  <si>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</si>
  <si>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</si>
  <si>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</si>
  <si>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</si>
  <si>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</si>
  <si>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</si>
  <si>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</si>
  <si>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</si>
  <si>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</si>
  <si>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</si>
  <si>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</si>
  <si>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</si>
  <si>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</si>
  <si>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</si>
  <si>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</si>
  <si>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</si>
  <si>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</si>
  <si>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</si>
  <si>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</si>
  <si>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</si>
  <si>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</si>
  <si>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</si>
  <si>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</si>
  <si>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</si>
  <si>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</si>
  <si>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</si>
  <si>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</si>
  <si>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</si>
  <si>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</si>
  <si>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</si>
  <si>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</si>
  <si>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</si>
  <si>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</si>
  <si>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</si>
  <si>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</si>
  <si>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</si>
  <si>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</si>
  <si>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</si>
  <si>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</si>
  <si>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</si>
  <si>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</si>
  <si>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</si>
  <si>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</si>
  <si>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</si>
  <si>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</si>
  <si>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</si>
  <si>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</si>
  <si>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</si>
  <si>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</si>
  <si>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</si>
  <si>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</si>
  <si>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</si>
  <si>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</si>
  <si>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</si>
  <si>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</si>
  <si>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</si>
  <si>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</si>
  <si>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</si>
  <si>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</si>
  <si>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</si>
  <si>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</si>
  <si>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</si>
  <si>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</si>
  <si>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</si>
  <si>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</si>
  <si>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</si>
  <si>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</si>
  <si>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</si>
  <si>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</si>
  <si>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</si>
  <si>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</si>
  <si>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</si>
  <si>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</si>
  <si>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</si>
  <si>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</si>
  <si>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</si>
  <si>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</si>
  <si>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</si>
  <si>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</si>
  <si>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</si>
  <si>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</si>
  <si>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</si>
  <si>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</si>
  <si>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</si>
  <si>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</si>
  <si>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</si>
  <si>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</si>
  <si>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</si>
  <si>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</si>
  <si>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</si>
  <si>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</si>
  <si>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</si>
  <si>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</si>
  <si>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</si>
  <si>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</si>
  <si>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</si>
  <si>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</si>
  <si>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</si>
  <si>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</si>
  <si>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</si>
  <si>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</si>
  <si>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</si>
  <si>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</si>
  <si>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</si>
  <si>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</si>
  <si>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</si>
  <si>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</si>
  <si>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</si>
  <si>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</si>
  <si>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</si>
  <si>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</si>
  <si>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</si>
  <si>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</si>
  <si>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</si>
  <si>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</si>
  <si>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</si>
  <si>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</si>
  <si>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</si>
  <si>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</si>
  <si>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</si>
  <si>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</si>
  <si>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</si>
  <si>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</si>
  <si>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</si>
  <si>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</si>
  <si>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</si>
  <si>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</si>
  <si>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</si>
  <si>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</si>
  <si>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</si>
  <si>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</si>
  <si>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</si>
  <si>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</si>
  <si>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</si>
  <si>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</si>
  <si>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</si>
  <si>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</si>
  <si>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</si>
  <si>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</si>
  <si>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</si>
  <si>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</si>
  <si>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</si>
  <si>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</si>
  <si>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</si>
  <si>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</si>
  <si>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</si>
  <si>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</si>
  <si>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</si>
  <si>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</si>
  <si>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</si>
  <si>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</si>
  <si>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</si>
  <si>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</si>
  <si>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</si>
  <si>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</si>
  <si>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</si>
  <si>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</si>
  <si>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</si>
  <si>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</si>
  <si>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</si>
  <si>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</si>
  <si>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</si>
  <si>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</si>
  <si>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</si>
  <si>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</si>
  <si>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</si>
  <si>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</si>
  <si>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</si>
  <si>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</si>
  <si>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</si>
  <si>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</si>
  <si>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</si>
  <si>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</si>
  <si>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</si>
  <si>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</si>
  <si>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</si>
  <si>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</si>
  <si>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</si>
  <si>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</si>
  <si>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</si>
  <si>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</si>
  <si>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</si>
  <si>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</si>
  <si>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</si>
  <si>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</si>
  <si>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</si>
  <si>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</si>
  <si>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</si>
  <si>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</si>
  <si>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</si>
  <si>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</si>
  <si>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</si>
  <si>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</si>
  <si>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</si>
  <si>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</si>
  <si>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</si>
  <si>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</si>
  <si>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</si>
  <si>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</si>
  <si>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</si>
  <si>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</si>
  <si>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</si>
  <si>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</si>
  <si>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</si>
  <si>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</si>
  <si>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</si>
  <si>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</si>
  <si>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</si>
  <si>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</si>
  <si>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</si>
  <si>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</si>
  <si>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</si>
  <si>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</si>
  <si>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</si>
  <si>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</si>
  <si>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</si>
  <si>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</si>
  <si>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</si>
  <si>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</si>
  <si>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</si>
  <si>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</si>
  <si>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</si>
  <si>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</si>
  <si>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</si>
  <si>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</si>
  <si>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</si>
  <si>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</si>
  <si>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</si>
  <si>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</si>
  <si>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</si>
  <si>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</si>
  <si>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</si>
  <si>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</si>
  <si>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</si>
  <si>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</si>
  <si>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</si>
  <si>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</si>
  <si>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</si>
  <si>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</si>
  <si>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</si>
  <si>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</si>
  <si>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</si>
  <si>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</si>
  <si>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</si>
  <si>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</si>
  <si>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</si>
  <si>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</si>
  <si>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</si>
  <si>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</si>
  <si>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</si>
  <si>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</si>
  <si>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</si>
  <si>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</si>
  <si>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</si>
  <si>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</si>
  <si>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</si>
  <si>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</si>
  <si>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</si>
  <si>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</si>
  <si>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</si>
  <si>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</si>
  <si>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</si>
  <si>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</si>
  <si>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</si>
  <si>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</si>
  <si>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</si>
  <si>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</si>
  <si>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</si>
  <si>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</si>
  <si>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</si>
  <si>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</si>
  <si>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</si>
  <si>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</si>
  <si>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</si>
  <si>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</si>
  <si>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</si>
  <si>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</si>
  <si>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</si>
  <si>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</si>
  <si>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</si>
  <si>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</si>
  <si>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</si>
  <si>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</si>
  <si>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</si>
  <si>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</si>
  <si>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</si>
  <si>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</si>
  <si>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</si>
  <si>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</si>
  <si>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</si>
  <si>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</si>
  <si>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</si>
  <si>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</si>
  <si>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</si>
  <si>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</si>
  <si>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</si>
  <si>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</si>
  <si>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</si>
  <si>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</si>
  <si>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</si>
  <si>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</si>
  <si>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</si>
  <si>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</si>
  <si>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</si>
  <si>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</si>
  <si>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</si>
  <si>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</si>
  <si>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</si>
  <si>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</si>
  <si>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</si>
  <si>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</si>
  <si>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</si>
  <si>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</si>
  <si>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</si>
  <si>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</si>
  <si>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</si>
  <si>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</si>
  <si>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</si>
  <si>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</si>
  <si>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</si>
  <si>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</si>
  <si>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</si>
  <si>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</si>
  <si>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</si>
  <si>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</si>
  <si>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</si>
  <si>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</si>
  <si>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</si>
  <si>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</si>
  <si>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</si>
  <si>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</si>
  <si>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</si>
  <si>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</si>
  <si>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</si>
  <si>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</si>
  <si>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</si>
  <si>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</si>
  <si>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</si>
  <si>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</si>
  <si>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</si>
  <si>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</si>
  <si>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</si>
  <si>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</si>
  <si>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</si>
  <si>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</si>
  <si>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</si>
  <si>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</si>
  <si>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</si>
  <si>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</si>
  <si>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</si>
  <si>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</si>
  <si>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</si>
  <si>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</si>
  <si>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</si>
  <si>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</si>
  <si>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</si>
  <si>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</si>
  <si>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</si>
  <si>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</si>
  <si>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</si>
  <si>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</si>
  <si>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</si>
  <si>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</si>
  <si>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</si>
  <si>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</si>
  <si>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</si>
  <si>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</si>
  <si>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</si>
  <si>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</si>
  <si>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</si>
  <si>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</si>
  <si>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</si>
  <si>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</si>
  <si>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</si>
  <si>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</si>
  <si>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</si>
  <si>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</si>
  <si>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</si>
  <si>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</si>
  <si>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</si>
  <si>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</si>
  <si>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</si>
  <si>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</si>
  <si>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</si>
  <si>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</si>
  <si>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</si>
  <si>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</si>
  <si>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</si>
  <si>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</si>
  <si>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</si>
  <si>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</si>
  <si>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</si>
  <si>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</si>
  <si>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</si>
  <si>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</si>
  <si>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</si>
  <si>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</si>
  <si>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</si>
  <si>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</si>
  <si>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</si>
  <si>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</si>
  <si>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</si>
  <si>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</si>
  <si>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</si>
  <si>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</si>
  <si>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</si>
  <si>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</si>
  <si>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</si>
  <si>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</si>
  <si>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</si>
  <si>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</si>
  <si>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</si>
  <si>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</si>
  <si>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</si>
  <si>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</si>
  <si>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</si>
  <si>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</si>
  <si>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</si>
  <si>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</si>
  <si>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</si>
  <si>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</si>
  <si>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</si>
  <si>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</si>
  <si>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</si>
  <si>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</si>
  <si>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</si>
  <si>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</si>
  <si>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</si>
  <si>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</si>
  <si>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</si>
  <si>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</si>
  <si>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</si>
  <si>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</si>
  <si>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</si>
  <si>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</si>
  <si>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</si>
  <si>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</si>
  <si>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</si>
  <si>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</si>
  <si>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</si>
  <si>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</si>
  <si>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</si>
  <si>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</si>
  <si>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</si>
  <si>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</si>
  <si>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</si>
  <si>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</si>
  <si>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</si>
  <si>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</si>
  <si>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</si>
  <si>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</si>
  <si>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</si>
  <si>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</si>
  <si>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</si>
  <si>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</si>
  <si>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</si>
  <si>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</si>
  <si>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</si>
  <si>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</si>
  <si>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</si>
  <si>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</si>
  <si>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</si>
  <si>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</si>
  <si>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</si>
  <si>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</si>
  <si>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</si>
  <si>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</si>
  <si>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</si>
  <si>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</si>
  <si>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</si>
  <si>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</si>
  <si>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</si>
  <si>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</si>
  <si>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</si>
  <si>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</si>
  <si>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</si>
  <si>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</si>
  <si>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</si>
  <si>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</si>
  <si>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</si>
  <si>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</si>
  <si>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</si>
  <si>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</si>
  <si>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</si>
  <si>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</si>
  <si>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</si>
  <si>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</si>
  <si>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</si>
  <si>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</si>
  <si>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</si>
  <si>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</si>
  <si>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</si>
  <si>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</si>
  <si>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</si>
  <si>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</si>
  <si>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</si>
  <si>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</si>
  <si>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</si>
  <si>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</si>
  <si>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</si>
  <si>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</si>
  <si>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</si>
  <si>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</si>
  <si>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</si>
  <si>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</si>
  <si>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</si>
  <si>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</si>
  <si>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</si>
  <si>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</si>
  <si>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</si>
  <si>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</si>
  <si>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</si>
  <si>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</si>
  <si>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</si>
  <si>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</si>
  <si>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</si>
  <si>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</si>
  <si>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</si>
  <si>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</si>
  <si>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</si>
  <si>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</si>
  <si>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</si>
  <si>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</si>
  <si>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</si>
  <si>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</si>
  <si>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</si>
  <si>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</si>
  <si>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</si>
  <si>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</si>
  <si>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</si>
  <si>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</si>
  <si>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</si>
  <si>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</si>
  <si>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</si>
  <si>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</si>
  <si>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</si>
  <si>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</si>
  <si>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</si>
  <si>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</si>
  <si>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</si>
  <si>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</si>
  <si>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</si>
  <si>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</si>
  <si>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</si>
  <si>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</si>
  <si>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</si>
  <si>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</si>
  <si>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</si>
  <si>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</si>
  <si>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</si>
  <si>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</si>
  <si>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</si>
  <si>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</si>
  <si>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</si>
  <si>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</si>
  <si>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</si>
  <si>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</si>
  <si>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</si>
  <si>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</si>
  <si>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</si>
  <si>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</si>
  <si>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</si>
  <si>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</si>
  <si>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</si>
  <si>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</si>
  <si>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</si>
  <si>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</si>
  <si>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</si>
  <si>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</si>
  <si>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</si>
  <si>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</si>
  <si>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</si>
  <si>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</si>
  <si>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</si>
  <si>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</si>
  <si>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</si>
  <si>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</si>
  <si>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</si>
  <si>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</si>
  <si>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</si>
  <si>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</si>
  <si>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</si>
  <si>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</si>
  <si>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</si>
  <si>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</si>
  <si>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</si>
  <si>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</si>
  <si>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</si>
  <si>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</si>
  <si>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</si>
  <si>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</si>
  <si>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</si>
  <si>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</si>
  <si>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</si>
  <si>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</si>
  <si>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</si>
  <si>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</si>
  <si>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</si>
  <si>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</si>
  <si>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</si>
  <si>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</si>
  <si>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</si>
  <si>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</si>
  <si>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</si>
  <si>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</si>
  <si>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</si>
  <si>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</si>
  <si>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</si>
  <si>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</si>
  <si>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</si>
  <si>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</si>
  <si>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</si>
  <si>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</si>
  <si>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</si>
  <si>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</si>
  <si>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</si>
  <si>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</si>
  <si>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</si>
  <si>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</si>
  <si>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</si>
  <si>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</si>
  <si>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</si>
  <si>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</si>
  <si>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</si>
  <si>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</si>
  <si>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</si>
  <si>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</si>
  <si>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</si>
  <si>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</si>
  <si>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</si>
  <si>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</si>
  <si>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</si>
  <si>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</si>
  <si>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</si>
  <si>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</si>
  <si>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</si>
  <si>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</si>
  <si>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</si>
  <si>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</si>
  <si>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</si>
  <si>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</si>
  <si>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</si>
  <si>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</si>
  <si>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</si>
  <si>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</si>
  <si>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</si>
  <si>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</si>
  <si>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</si>
  <si>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</si>
  <si>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</si>
  <si>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</si>
  <si>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</si>
  <si>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</si>
  <si>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</si>
  <si>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</si>
  <si>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</si>
  <si>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</si>
  <si>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</si>
  <si>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</si>
  <si>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</si>
  <si>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</si>
  <si>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</si>
  <si>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</si>
  <si>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</si>
  <si>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</si>
  <si>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</si>
  <si>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</si>
  <si>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</si>
  <si>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</si>
  <si>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</si>
  <si>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</si>
  <si>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</si>
  <si>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</si>
  <si>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</si>
  <si>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</si>
  <si>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</si>
  <si>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</si>
  <si>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</si>
  <si>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</si>
  <si>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</si>
  <si>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</si>
  <si>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</si>
  <si>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</si>
  <si>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</si>
  <si>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</si>
  <si>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</si>
  <si>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</si>
  <si>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</si>
  <si>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</si>
  <si>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</si>
  <si>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</si>
  <si>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</si>
  <si>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</si>
  <si>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</si>
  <si>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</si>
  <si>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</si>
  <si>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</si>
  <si>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</si>
  <si>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</si>
  <si>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</si>
  <si>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</si>
  <si>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</si>
  <si>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</si>
  <si>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</si>
  <si>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</si>
  <si>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</si>
  <si>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</si>
  <si>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</si>
  <si>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</si>
  <si>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</si>
  <si>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</si>
  <si>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</si>
  <si>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</si>
  <si>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</si>
  <si>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</si>
  <si>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</si>
  <si>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</si>
  <si>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</si>
  <si>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</si>
  <si>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</si>
  <si>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</si>
  <si>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</si>
  <si>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</si>
  <si>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</si>
  <si>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</si>
  <si>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</si>
  <si>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</si>
  <si>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</si>
  <si>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</si>
  <si>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</si>
  <si>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</si>
  <si>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</si>
  <si>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</si>
  <si>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</si>
  <si>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</si>
  <si>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</si>
  <si>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</si>
  <si>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</si>
  <si>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</si>
  <si>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</si>
  <si>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</si>
  <si>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</si>
  <si>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</si>
  <si>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</si>
  <si>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</si>
  <si>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</si>
  <si>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</si>
  <si>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</si>
  <si>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</si>
  <si>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</si>
  <si>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</si>
  <si>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</si>
  <si>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</si>
  <si>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</si>
  <si>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</si>
  <si>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</si>
  <si>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</si>
  <si>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</si>
  <si>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</si>
  <si>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</si>
  <si>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</si>
  <si>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</si>
  <si>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</si>
  <si>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</si>
  <si>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</si>
  <si>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</si>
  <si>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</si>
  <si>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</si>
  <si>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</si>
  <si>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</si>
  <si>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</si>
  <si>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</si>
  <si>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</si>
  <si>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</si>
  <si>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</si>
  <si>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</si>
  <si>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</si>
  <si>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</si>
  <si>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</si>
  <si>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</si>
  <si>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</si>
  <si>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</si>
  <si>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</si>
  <si>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</si>
  <si>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</si>
  <si>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</si>
  <si>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</si>
  <si>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</si>
  <si>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</si>
  <si>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</si>
  <si>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</si>
  <si>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</si>
  <si>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</si>
  <si>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</si>
  <si>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</si>
  <si>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</si>
  <si>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</si>
  <si>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</si>
  <si>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</si>
  <si>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</si>
  <si>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</si>
  <si>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</si>
  <si>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</si>
  <si>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</si>
  <si>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</si>
  <si>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</si>
  <si>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</si>
  <si>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</si>
  <si>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</si>
  <si>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</si>
  <si>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</si>
  <si>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</si>
  <si>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</si>
  <si>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</si>
  <si>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</si>
  <si>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</si>
  <si>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</si>
  <si>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</si>
  <si>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</si>
  <si>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</si>
  <si>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</si>
  <si>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</si>
  <si>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</si>
  <si>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</si>
  <si>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</si>
  <si>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</si>
  <si>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</si>
  <si>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</si>
  <si>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</si>
  <si>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</si>
  <si>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</si>
  <si>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</si>
  <si>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</si>
  <si>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</si>
  <si>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</si>
  <si>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</si>
  <si>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</si>
  <si>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</si>
  <si>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</si>
  <si>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</si>
  <si>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</si>
  <si>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</si>
  <si>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</si>
  <si>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</si>
  <si>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</si>
  <si>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</si>
  <si>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</si>
  <si>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</si>
  <si>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</si>
  <si>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</si>
  <si>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</si>
  <si>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</si>
  <si>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</si>
  <si>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</si>
  <si>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</si>
  <si>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</si>
  <si>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</si>
  <si>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</si>
  <si>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</si>
  <si>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</si>
  <si>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</si>
  <si>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</si>
  <si>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</si>
  <si>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</si>
  <si>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</si>
  <si>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</si>
  <si>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</si>
  <si>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</si>
  <si>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</si>
  <si>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</si>
  <si>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</si>
  <si>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</si>
  <si>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</si>
  <si>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</si>
  <si>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</si>
  <si>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</si>
  <si>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</si>
  <si>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</si>
  <si>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</si>
  <si>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</si>
  <si>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</si>
  <si>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</si>
  <si>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</si>
  <si>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</si>
  <si>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</si>
  <si>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</si>
  <si>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</si>
  <si>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</si>
  <si>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</si>
  <si>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</si>
  <si>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</si>
  <si>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</si>
  <si>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</si>
  <si>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</si>
  <si>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</si>
  <si>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</si>
  <si>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</si>
  <si>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</si>
  <si>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</si>
  <si>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</si>
  <si>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</si>
  <si>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</si>
  <si>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</si>
  <si>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</si>
  <si>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</si>
  <si>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</si>
  <si>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</si>
  <si>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</si>
  <si>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</si>
  <si>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</si>
  <si>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</si>
  <si>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</si>
  <si>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</si>
  <si>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</si>
  <si>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</si>
  <si>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</si>
  <si>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</si>
  <si>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</si>
  <si>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</si>
  <si>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</si>
  <si>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</si>
  <si>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</si>
  <si>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</si>
  <si>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</si>
  <si>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</si>
  <si>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</si>
  <si>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</si>
  <si>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</si>
  <si>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</si>
  <si>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</si>
  <si>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</si>
  <si>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</si>
  <si>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</si>
  <si>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</si>
  <si>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</si>
  <si>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</si>
  <si>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</si>
  <si>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</si>
  <si>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</si>
  <si>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</si>
  <si>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</si>
  <si>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</si>
  <si>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</si>
  <si>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</si>
  <si>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</si>
  <si>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</si>
  <si>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</si>
  <si>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</si>
  <si>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</si>
  <si>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</si>
  <si>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</si>
  <si>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</si>
  <si>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</si>
  <si>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</si>
  <si>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</si>
  <si>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</si>
  <si>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</si>
  <si>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</si>
  <si>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</si>
  <si>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</si>
  <si>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</si>
  <si>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</si>
  <si>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</si>
  <si>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</si>
  <si>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</si>
  <si>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</si>
  <si>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</si>
  <si>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</si>
  <si>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</si>
  <si>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</si>
  <si>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</si>
  <si>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</si>
  <si>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</si>
  <si>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</si>
  <si>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</si>
  <si>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</si>
  <si>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</si>
  <si>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</si>
  <si>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</si>
  <si>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</si>
  <si>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</si>
  <si>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</si>
  <si>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</si>
  <si>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</si>
  <si>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</si>
  <si>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</si>
  <si>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</si>
  <si>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</si>
  <si>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</si>
  <si>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</si>
  <si>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</si>
  <si>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</si>
  <si>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</si>
  <si>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</si>
  <si>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</si>
  <si>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</si>
  <si>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</si>
  <si>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</si>
  <si>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</si>
  <si>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</si>
  <si>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</si>
  <si>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</si>
  <si>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</si>
  <si>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</si>
  <si>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</si>
  <si>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</si>
  <si>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</si>
  <si>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</si>
  <si>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</si>
  <si>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</si>
  <si>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</si>
  <si>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</si>
  <si>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</si>
  <si>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</si>
  <si>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</si>
  <si>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</si>
  <si>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</si>
  <si>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</si>
  <si>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</si>
  <si>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</si>
  <si>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</si>
  <si>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</si>
  <si>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</si>
  <si>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</si>
  <si>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</si>
  <si>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</si>
  <si>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</si>
  <si>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</si>
  <si>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</si>
  <si>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</si>
  <si>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</si>
  <si>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</si>
  <si>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</si>
  <si>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</si>
  <si>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</si>
  <si>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</si>
  <si>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</si>
  <si>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</si>
  <si>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</si>
  <si>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</si>
  <si>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</si>
  <si>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</si>
  <si>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</si>
  <si>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</si>
  <si>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</si>
  <si>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</si>
  <si>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</si>
  <si>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</si>
  <si>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</si>
  <si>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</si>
  <si>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</si>
  <si>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</si>
  <si>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</si>
  <si>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</si>
  <si>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</si>
  <si>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</si>
  <si>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</si>
  <si>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</si>
  <si>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</si>
  <si>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</si>
  <si>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</si>
  <si>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</si>
  <si>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</si>
  <si>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</si>
  <si>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</si>
  <si>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</si>
  <si>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</si>
  <si>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</si>
  <si>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</si>
  <si>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</si>
  <si>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</si>
  <si>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</si>
  <si>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</si>
  <si>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</si>
  <si>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</si>
  <si>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</si>
  <si>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</si>
  <si>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</si>
  <si>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</si>
  <si>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</si>
  <si>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</si>
  <si>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</si>
  <si>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</si>
  <si>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</si>
  <si>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</si>
  <si>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</si>
  <si>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</si>
  <si>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</si>
  <si>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</si>
  <si>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</si>
  <si>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</si>
  <si>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</si>
  <si>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</si>
  <si>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</si>
  <si>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</si>
  <si>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</si>
  <si>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</si>
  <si>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</si>
  <si>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</si>
  <si>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</si>
  <si>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</si>
  <si>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</si>
  <si>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</si>
  <si>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</si>
  <si>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</si>
  <si>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</si>
  <si>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</si>
  <si>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</si>
  <si>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</si>
  <si>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</si>
  <si>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</si>
  <si>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</si>
  <si>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</si>
  <si>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</si>
  <si>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</si>
  <si>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</si>
  <si>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</si>
  <si>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</si>
  <si>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</si>
  <si>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</si>
  <si>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</si>
  <si>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</si>
  <si>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</si>
  <si>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</si>
  <si>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</si>
  <si>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</si>
  <si>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</si>
  <si>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</si>
  <si>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</si>
  <si>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</si>
  <si>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</si>
  <si>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</si>
  <si>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</si>
  <si>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</si>
  <si>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</si>
  <si>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</si>
  <si>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</si>
  <si>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</si>
  <si>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</si>
  <si>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</si>
  <si>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</si>
  <si>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</si>
  <si>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</si>
  <si>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</si>
  <si>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</si>
  <si>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</si>
  <si>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</si>
  <si>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</si>
  <si>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</si>
  <si>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</si>
  <si>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</si>
  <si>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</si>
  <si>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</si>
  <si>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</si>
  <si>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</si>
  <si>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</si>
  <si>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</si>
  <si>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</si>
  <si>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</si>
  <si>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</si>
  <si>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</si>
  <si>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</si>
  <si>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</si>
  <si>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</si>
  <si>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</si>
  <si>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</si>
  <si>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</si>
  <si>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</si>
  <si>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</si>
  <si>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</si>
  <si>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</si>
  <si>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</si>
  <si>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</si>
  <si>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</si>
  <si>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</si>
  <si>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</si>
  <si>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</si>
  <si>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</si>
  <si>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</si>
  <si>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</si>
  <si>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</si>
  <si>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</si>
  <si>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</si>
  <si>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</si>
  <si>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</si>
  <si>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</si>
  <si>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</si>
  <si>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</si>
  <si>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</si>
  <si>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</si>
  <si>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</si>
  <si>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</si>
  <si>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</si>
  <si>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</si>
  <si>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</si>
  <si>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</si>
  <si>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</si>
  <si>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</si>
  <si>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</si>
  <si>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</si>
  <si>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</si>
  <si>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</si>
  <si>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</si>
  <si>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</si>
  <si>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</si>
  <si>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</si>
  <si>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</si>
  <si>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</si>
  <si>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</si>
  <si>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</si>
  <si>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</si>
  <si>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</si>
  <si>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</si>
  <si>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</si>
  <si>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</si>
  <si>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</si>
  <si>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</si>
  <si>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</si>
  <si>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</si>
  <si>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</si>
  <si>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</si>
  <si>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</si>
  <si>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</si>
  <si>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</si>
  <si>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</si>
  <si>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</si>
  <si>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</si>
  <si>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</si>
  <si>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</si>
  <si>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</si>
  <si>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</si>
  <si>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</si>
  <si>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</si>
  <si>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</si>
  <si>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</si>
  <si>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</si>
  <si>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</si>
  <si>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</si>
  <si>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</si>
  <si>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</si>
  <si>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</si>
  <si>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</si>
  <si>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</si>
  <si>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</si>
  <si>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</si>
  <si>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</si>
  <si>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</si>
  <si>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</si>
  <si>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</si>
  <si>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</si>
  <si>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</si>
  <si>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</si>
  <si>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</si>
  <si>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</si>
  <si>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</si>
  <si>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</si>
  <si>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</si>
  <si>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</si>
  <si>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</si>
  <si>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</si>
  <si>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</si>
  <si>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</si>
  <si>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</si>
  <si>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</si>
  <si>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</si>
  <si>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</si>
  <si>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</si>
  <si>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</si>
  <si>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</si>
  <si>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</si>
  <si>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</si>
  <si>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</si>
  <si>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</si>
  <si>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</si>
  <si>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</si>
  <si>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</si>
  <si>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</si>
  <si>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</si>
  <si>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</si>
  <si>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</si>
  <si>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</si>
  <si>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</si>
  <si>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</si>
  <si>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</si>
  <si>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</si>
  <si>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</si>
  <si>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</si>
  <si>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</si>
  <si>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</si>
  <si>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</si>
  <si>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</si>
  <si>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</si>
  <si>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</si>
  <si>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</si>
  <si>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</si>
  <si>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</si>
  <si>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</si>
  <si>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</si>
  <si>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</si>
  <si>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</si>
  <si>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</si>
  <si>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</si>
  <si>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</si>
  <si>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</si>
  <si>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</si>
  <si>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</si>
  <si>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</si>
  <si>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</si>
  <si>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</si>
  <si>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</si>
  <si>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</si>
  <si>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</si>
  <si>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</si>
  <si>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</si>
  <si>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</si>
  <si>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</si>
  <si>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</si>
  <si>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</si>
  <si>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</si>
  <si>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</si>
  <si>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</si>
  <si>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</si>
  <si>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</si>
  <si>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</si>
  <si>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</si>
  <si>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</si>
  <si>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</si>
  <si>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</si>
  <si>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</si>
  <si>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</si>
  <si>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</si>
  <si>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</si>
  <si>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</si>
  <si>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</si>
  <si>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</si>
  <si>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</si>
  <si>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</si>
  <si>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</si>
  <si>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</si>
  <si>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</si>
  <si>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</si>
  <si>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</si>
  <si>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</si>
  <si>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</si>
  <si>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</si>
  <si>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</si>
  <si>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</si>
  <si>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</si>
  <si>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</si>
  <si>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</si>
  <si>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</si>
  <si>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</si>
  <si>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</si>
  <si>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</si>
  <si>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</si>
  <si>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</si>
  <si>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</si>
  <si>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</si>
  <si>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</si>
  <si>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</si>
  <si>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</si>
  <si>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</si>
  <si>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</si>
  <si>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</si>
  <si>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</si>
  <si>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</si>
  <si>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</si>
  <si>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</si>
  <si>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</si>
  <si>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</si>
  <si>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</si>
  <si>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</si>
  <si>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</si>
  <si>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</si>
  <si>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</si>
  <si>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</si>
  <si>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</si>
  <si>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</si>
  <si>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</si>
  <si>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</si>
  <si>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</si>
  <si>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</si>
  <si>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</si>
  <si>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</si>
  <si>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</si>
  <si>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</si>
  <si>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</si>
  <si>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</si>
  <si>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</si>
  <si>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</si>
  <si>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</si>
  <si>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</si>
  <si>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</si>
  <si>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</si>
  <si>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</si>
  <si>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</si>
  <si>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</si>
  <si>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</si>
  <si>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</si>
  <si>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</si>
  <si>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</si>
  <si>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</si>
  <si>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</si>
  <si>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</si>
  <si>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</si>
  <si>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</si>
  <si>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</si>
  <si>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</si>
  <si>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</si>
  <si>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</si>
  <si>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</si>
  <si>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</si>
  <si>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</si>
  <si>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</si>
  <si>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</si>
  <si>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</si>
  <si>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</si>
  <si>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</si>
  <si>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</si>
  <si>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</si>
  <si>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</si>
  <si>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</si>
  <si>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</si>
  <si>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</si>
  <si>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</si>
  <si>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</si>
  <si>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</si>
  <si>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</si>
  <si>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</si>
  <si>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</si>
  <si>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</si>
  <si>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</si>
  <si>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</si>
  <si>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</si>
  <si>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</si>
  <si>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</si>
  <si>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</si>
  <si>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</si>
  <si>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</si>
  <si>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</si>
  <si>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</si>
  <si>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</si>
  <si>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</si>
  <si>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</si>
  <si>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</si>
  <si>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</si>
  <si>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</si>
  <si>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</si>
  <si>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</si>
  <si>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</si>
  <si>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</si>
  <si>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</si>
  <si>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</si>
  <si>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</si>
  <si>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</si>
  <si>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</si>
  <si>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</si>
  <si>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</si>
  <si>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</si>
  <si>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</si>
  <si>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</si>
  <si>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</si>
  <si>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</si>
  <si>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</si>
  <si>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</si>
  <si>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</si>
  <si>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</si>
  <si>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</si>
  <si>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</si>
  <si>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</si>
  <si>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</si>
  <si>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</si>
  <si>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</si>
  <si>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</si>
  <si>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</si>
  <si>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</si>
  <si>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</si>
  <si>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</si>
  <si>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</si>
  <si>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</si>
  <si>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</si>
  <si>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</si>
  <si>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</si>
  <si>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</si>
  <si>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</si>
  <si>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</si>
  <si>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</si>
  <si>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</si>
  <si>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</si>
  <si>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</si>
  <si>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</si>
  <si>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</si>
  <si>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</si>
  <si>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</si>
  <si>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</si>
  <si>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</si>
  <si>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</si>
  <si>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</si>
  <si>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</si>
  <si>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</si>
  <si>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</si>
  <si>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</si>
  <si>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</si>
  <si>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</si>
  <si>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</si>
  <si>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</si>
  <si>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</si>
  <si>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</si>
  <si>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</si>
  <si>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</si>
  <si>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</si>
  <si>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</si>
  <si>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</si>
  <si>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</si>
  <si>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</si>
  <si>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</si>
  <si>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</si>
  <si>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</si>
  <si>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</si>
  <si>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</si>
  <si>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</si>
  <si>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</si>
  <si>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</si>
  <si>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</si>
  <si>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</si>
  <si>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</si>
  <si>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</si>
  <si>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</si>
  <si>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</si>
  <si>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</si>
  <si>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</si>
  <si>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</si>
  <si>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</si>
  <si>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</si>
  <si>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</si>
  <si>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</si>
  <si>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</si>
  <si>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</si>
  <si>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</si>
  <si>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</si>
  <si>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</si>
  <si>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</si>
  <si>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</si>
  <si>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</si>
  <si>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</si>
  <si>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</si>
  <si>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</si>
  <si>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</si>
  <si>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</si>
  <si>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</si>
  <si>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</si>
  <si>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</si>
  <si>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</si>
  <si>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</si>
  <si>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</si>
  <si>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</si>
  <si>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</si>
  <si>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</si>
  <si>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</si>
  <si>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</si>
  <si>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</si>
  <si>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</si>
  <si>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</si>
  <si>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</si>
  <si>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</si>
  <si>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</si>
  <si>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</si>
  <si>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</si>
  <si>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</si>
  <si>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</si>
  <si>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</si>
  <si>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</si>
  <si>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</si>
  <si>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</si>
  <si>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</si>
  <si>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</si>
  <si>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</si>
  <si>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</si>
  <si>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</si>
  <si>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</si>
  <si>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</si>
  <si>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</si>
  <si>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</si>
  <si>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</si>
  <si>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</si>
  <si>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</si>
  <si>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</si>
  <si>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</si>
  <si>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</si>
  <si>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</si>
  <si>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</si>
  <si>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</si>
  <si>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</si>
  <si>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</si>
  <si>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</si>
  <si>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</si>
  <si>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</si>
  <si>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</si>
  <si>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</si>
  <si>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</si>
  <si>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</si>
  <si>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</si>
  <si>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</si>
  <si>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</si>
  <si>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</si>
  <si>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</si>
  <si>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</si>
  <si>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</si>
  <si>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</si>
  <si>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</si>
  <si>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</si>
  <si>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</si>
  <si>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</si>
  <si>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</si>
  <si>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</si>
  <si>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</si>
  <si>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</si>
  <si>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</si>
  <si>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</si>
  <si>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</si>
  <si>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</si>
  <si>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</si>
  <si>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</si>
  <si>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</si>
  <si>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</si>
  <si>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</si>
  <si>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</si>
  <si>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</si>
  <si>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</si>
  <si>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</si>
  <si>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</si>
  <si>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</si>
  <si>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</si>
  <si>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</si>
  <si>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</si>
  <si>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</si>
  <si>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</si>
  <si>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</si>
  <si>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</si>
  <si>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</si>
  <si>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</si>
  <si>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</si>
  <si>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</si>
  <si>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</si>
  <si>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</si>
  <si>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</si>
  <si>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</si>
  <si>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</si>
  <si>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</si>
  <si>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</si>
  <si>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</si>
  <si>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</si>
  <si>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</si>
  <si>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</si>
  <si>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</si>
  <si>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</si>
  <si>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</si>
  <si>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</si>
  <si>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</si>
  <si>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</si>
  <si>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</si>
  <si>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</si>
  <si>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</si>
  <si>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</si>
  <si>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</si>
  <si>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</si>
  <si>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</si>
  <si>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</si>
  <si>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</si>
  <si>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</si>
  <si>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</si>
  <si>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</si>
  <si>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</si>
  <si>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</si>
  <si>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</si>
  <si>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</si>
  <si>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</si>
  <si>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</si>
  <si>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</si>
  <si>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</si>
  <si>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</si>
  <si>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</si>
  <si>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</si>
  <si>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</si>
  <si>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</si>
  <si>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</si>
  <si>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</si>
  <si>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</si>
  <si>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</si>
  <si>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</si>
  <si>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</si>
  <si>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</si>
  <si>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</si>
  <si>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</si>
  <si>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</si>
  <si>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</si>
  <si>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</si>
  <si>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</si>
  <si>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</si>
  <si>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</si>
  <si>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</si>
  <si>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</si>
  <si>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</si>
  <si>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</si>
  <si>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</si>
  <si>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</si>
  <si>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</si>
  <si>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</si>
  <si>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</si>
  <si>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</si>
  <si>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</si>
  <si>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</si>
  <si>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</si>
  <si>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</si>
  <si>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</si>
  <si>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</si>
  <si>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</si>
  <si>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</si>
  <si>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</si>
  <si>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</si>
  <si>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</si>
  <si>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</si>
  <si>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</si>
  <si>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</si>
  <si>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</si>
  <si>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</si>
  <si>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</si>
  <si>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</si>
  <si>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</si>
  <si>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</si>
  <si>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</si>
  <si>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</si>
  <si>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</si>
  <si>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</si>
  <si>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</si>
  <si>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</si>
  <si>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</si>
  <si>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</si>
  <si>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</si>
  <si>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</si>
  <si>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</si>
  <si>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</si>
  <si>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</si>
  <si>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</si>
  <si>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</si>
  <si>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</si>
  <si>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</si>
  <si>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</si>
  <si>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</si>
  <si>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</si>
  <si>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</si>
  <si>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</si>
  <si>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</si>
  <si>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</si>
  <si>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</si>
  <si>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</si>
  <si>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</si>
  <si>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</si>
  <si>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</si>
  <si>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</si>
  <si>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</si>
  <si>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</si>
  <si>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</si>
  <si>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</si>
  <si>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</si>
  <si>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</si>
  <si>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</si>
  <si>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</si>
  <si>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</si>
  <si>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</si>
  <si>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</si>
  <si>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</si>
  <si>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</si>
  <si>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</si>
  <si>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</si>
  <si>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</si>
  <si>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</si>
  <si>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</si>
  <si>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</si>
  <si>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</si>
  <si>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</si>
  <si>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</si>
  <si>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</si>
  <si>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</si>
  <si>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</si>
  <si>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</si>
  <si>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</si>
  <si>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</si>
  <si>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</si>
  <si>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</si>
  <si>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</si>
  <si>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</si>
  <si>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</si>
  <si>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</si>
  <si>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</si>
  <si>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</si>
  <si>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</si>
  <si>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</si>
  <si>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</si>
  <si>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</si>
  <si>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</si>
  <si>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</si>
  <si>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</si>
  <si>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</si>
  <si>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</si>
  <si>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</si>
  <si>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</si>
  <si>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</si>
  <si>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</si>
  <si>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</si>
  <si>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</si>
  <si>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</si>
  <si>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</si>
  <si>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</si>
  <si>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</si>
  <si>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</si>
  <si>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</si>
  <si>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</si>
  <si>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</si>
  <si>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</si>
  <si>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</si>
  <si>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</si>
  <si>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</si>
  <si>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</si>
  <si>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</si>
  <si>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</si>
  <si>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</si>
  <si>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</si>
  <si>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</si>
  <si>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</si>
  <si>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</si>
  <si>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</si>
  <si>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</si>
  <si>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</si>
  <si>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</si>
  <si>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</si>
  <si>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</si>
  <si>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</si>
  <si>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</si>
  <si>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</si>
  <si>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</si>
  <si>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</si>
  <si>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</si>
  <si>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</si>
  <si>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</si>
  <si>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</si>
  <si>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</si>
  <si>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</si>
  <si>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</si>
  <si>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</si>
  <si>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</si>
  <si>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</si>
  <si>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</si>
  <si>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</si>
  <si>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</si>
  <si>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</si>
  <si>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</si>
  <si>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</si>
  <si>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</si>
  <si>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</si>
  <si>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</si>
  <si>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</si>
  <si>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</si>
  <si>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</si>
  <si>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</si>
  <si>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</si>
  <si>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</si>
  <si>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</si>
  <si>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</si>
  <si>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</si>
  <si>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</si>
  <si>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</si>
  <si>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</si>
  <si>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</si>
  <si>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</si>
  <si>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</si>
  <si>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</si>
  <si>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</si>
  <si>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</si>
  <si>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</si>
  <si>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</si>
  <si>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</si>
  <si>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</si>
  <si>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</si>
  <si>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</si>
  <si>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</si>
  <si>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</si>
  <si>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</si>
  <si>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</si>
  <si>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</si>
  <si>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</si>
  <si>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</si>
  <si>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</si>
  <si>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</si>
  <si>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</si>
  <si>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</si>
  <si>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</si>
  <si>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</si>
  <si>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</si>
  <si>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</si>
  <si>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</si>
  <si>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</si>
  <si>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</si>
  <si>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</si>
  <si>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</si>
  <si>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</si>
  <si>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</si>
  <si>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</si>
  <si>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</si>
  <si>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</si>
  <si>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</si>
  <si>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</si>
  <si>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</si>
  <si>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</si>
  <si>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</si>
  <si>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</si>
  <si>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</si>
  <si>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</si>
  <si>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</si>
  <si>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</si>
  <si>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</si>
  <si>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</si>
  <si>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</si>
  <si>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</si>
  <si>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</si>
  <si>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</si>
  <si>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</si>
  <si>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</si>
  <si>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</si>
  <si>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</si>
  <si>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</si>
  <si>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</si>
  <si>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</si>
  <si>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</si>
  <si>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</si>
  <si>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</si>
  <si>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</si>
  <si>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</si>
  <si>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</si>
  <si>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</si>
  <si>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</si>
  <si>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</si>
  <si>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</si>
  <si>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</si>
  <si>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</si>
  <si>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</si>
  <si>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</si>
  <si>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</si>
  <si>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</si>
  <si>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</si>
  <si>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</si>
  <si>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</si>
  <si>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</si>
  <si>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</si>
  <si>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</si>
  <si>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</si>
  <si>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</si>
  <si>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</si>
  <si>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</si>
  <si>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</si>
  <si>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</si>
  <si>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</si>
  <si>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</si>
  <si>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</si>
  <si>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</si>
  <si>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</si>
  <si>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</si>
  <si>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</si>
  <si>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</si>
  <si>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</si>
  <si>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</si>
  <si>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</si>
  <si>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</si>
  <si>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</si>
  <si>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</si>
  <si>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</si>
  <si>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</si>
  <si>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</si>
  <si>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</si>
  <si>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</si>
  <si>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</si>
  <si>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</si>
  <si>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</si>
  <si>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</si>
  <si>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</si>
  <si>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</si>
  <si>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</si>
  <si>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</si>
  <si>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</si>
  <si>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</si>
  <si>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</si>
  <si>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</si>
  <si>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</si>
  <si>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</si>
  <si>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</si>
  <si>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</si>
  <si>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</si>
  <si>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</si>
  <si>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</si>
  <si>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</si>
  <si>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</si>
  <si>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</si>
  <si>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</si>
  <si>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</si>
  <si>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</si>
  <si>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</si>
  <si>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</si>
  <si>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</si>
  <si>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</si>
  <si>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</si>
  <si>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</si>
  <si>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</si>
  <si>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</si>
  <si>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</si>
  <si>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</si>
  <si>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</si>
  <si>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</si>
  <si>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</si>
  <si>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</si>
  <si>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</si>
  <si>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</si>
  <si>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</si>
  <si>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</si>
  <si>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</si>
  <si>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</si>
  <si>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</si>
  <si>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</si>
  <si>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</si>
  <si>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</si>
  <si>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</si>
  <si>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</si>
  <si>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</si>
  <si>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</si>
  <si>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</si>
  <si>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</si>
  <si>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</si>
  <si>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</si>
  <si>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</si>
  <si>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</si>
  <si>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</si>
  <si>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</si>
  <si>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</si>
  <si>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</si>
  <si>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</si>
  <si>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</si>
  <si>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</si>
  <si>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</si>
  <si>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</si>
  <si>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</si>
  <si>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</si>
  <si>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</si>
  <si>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</si>
  <si>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</si>
  <si>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</si>
  <si>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</si>
  <si>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</si>
  <si>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</si>
  <si>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</si>
  <si>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</si>
  <si>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</si>
  <si>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</si>
  <si>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</si>
  <si>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</si>
  <si>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</si>
  <si>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</si>
  <si>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</si>
  <si>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</si>
  <si>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</si>
  <si>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</si>
  <si>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</si>
  <si>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</si>
  <si>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</si>
  <si>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</si>
  <si>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</si>
  <si>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</si>
  <si>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</si>
  <si>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</si>
  <si>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</si>
  <si>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</si>
  <si>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</si>
  <si>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</si>
  <si>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</si>
  <si>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</si>
  <si>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</si>
  <si>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</si>
  <si>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</si>
  <si>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</si>
  <si>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</si>
  <si>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</si>
  <si>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</si>
  <si>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</si>
  <si>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</si>
  <si>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</si>
  <si>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</si>
  <si>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</si>
  <si>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</si>
  <si>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</si>
  <si>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</si>
  <si>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</si>
  <si>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</si>
  <si>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</si>
  <si>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</si>
  <si>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</si>
  <si>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</si>
  <si>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</si>
  <si>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</si>
  <si>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</si>
  <si>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</si>
  <si>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</si>
  <si>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</si>
  <si>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</si>
  <si>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</si>
  <si>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</si>
  <si>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</si>
  <si>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</si>
  <si>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</si>
  <si>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</si>
  <si>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</si>
  <si>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</si>
  <si>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</si>
  <si>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</si>
  <si>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</si>
  <si>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</si>
  <si>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</si>
  <si>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</si>
  <si>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</si>
  <si>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</si>
  <si>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</si>
  <si>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</si>
  <si>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</si>
  <si>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</si>
  <si>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</si>
  <si>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</si>
  <si>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</si>
  <si>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</si>
  <si>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</si>
  <si>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</si>
  <si>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</si>
  <si>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</si>
  <si>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</si>
  <si>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</si>
  <si>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</si>
  <si>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</si>
  <si>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</si>
  <si>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</si>
  <si>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</si>
  <si>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</si>
  <si>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</si>
  <si>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</si>
  <si>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</si>
  <si>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</si>
  <si>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</si>
  <si>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</si>
  <si>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</si>
  <si>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</si>
  <si>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</si>
  <si>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</si>
  <si>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</si>
  <si>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</si>
  <si>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</si>
  <si>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</si>
  <si>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</si>
  <si>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</si>
  <si>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</si>
  <si>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</si>
  <si>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</si>
  <si>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</si>
  <si>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</si>
  <si>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</si>
  <si>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</si>
  <si>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</si>
  <si>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</si>
  <si>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</si>
  <si>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</si>
  <si>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</si>
  <si>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</si>
  <si>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</si>
  <si>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</si>
  <si>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</si>
  <si>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</si>
  <si>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</si>
  <si>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</si>
  <si>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</si>
  <si>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</si>
  <si>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</si>
  <si>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</si>
  <si>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</si>
  <si>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</si>
  <si>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</si>
  <si>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</si>
  <si>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</si>
  <si>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</si>
  <si>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</si>
  <si>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</si>
  <si>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</si>
  <si>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</si>
  <si>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</si>
  <si>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</si>
  <si>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</si>
  <si>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</si>
  <si>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</si>
  <si>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</si>
  <si>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</si>
  <si>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</si>
  <si>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</si>
  <si>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</si>
  <si>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</si>
  <si>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</si>
  <si>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</si>
  <si>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</si>
  <si>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</si>
  <si>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</si>
  <si>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</si>
  <si>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</si>
  <si>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</si>
  <si>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</si>
  <si>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</si>
  <si>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</si>
  <si>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</si>
  <si>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</si>
  <si>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</si>
  <si>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</si>
  <si>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</si>
  <si>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</si>
  <si>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</si>
  <si>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</si>
  <si>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</si>
  <si>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</si>
  <si>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</si>
  <si>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</si>
  <si>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</si>
  <si>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</si>
  <si>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</si>
  <si>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</si>
  <si>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</si>
  <si>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</si>
  <si>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</si>
  <si>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</si>
  <si>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</si>
  <si>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</si>
  <si>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</si>
  <si>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</si>
  <si>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</si>
  <si>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</si>
  <si>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</si>
  <si>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</si>
  <si>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</si>
  <si>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</si>
  <si>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</si>
  <si>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</si>
  <si>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</si>
  <si>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</si>
  <si>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</si>
  <si>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</si>
  <si>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</si>
  <si>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</si>
  <si>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</si>
  <si>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</si>
  <si>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</si>
  <si>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</si>
  <si>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</si>
  <si>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</si>
  <si>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</si>
  <si>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</si>
  <si>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</si>
  <si>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</si>
  <si>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</si>
  <si>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</si>
  <si>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</si>
  <si>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</si>
  <si>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</si>
  <si>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</si>
  <si>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</si>
  <si>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</si>
  <si>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</si>
  <si>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</si>
  <si>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</si>
  <si>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</si>
  <si>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</si>
  <si>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</si>
  <si>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</si>
  <si>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</si>
  <si>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</si>
  <si>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</si>
  <si>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</si>
  <si>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</si>
  <si>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</si>
  <si>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</si>
  <si>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</si>
  <si>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</si>
  <si>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</si>
  <si>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</si>
  <si>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</si>
  <si>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</si>
  <si>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</si>
  <si>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</si>
  <si>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</si>
  <si>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</si>
  <si>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</si>
  <si>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</si>
  <si>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</si>
  <si>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</si>
  <si>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</si>
  <si>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</si>
  <si>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</si>
  <si>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</si>
  <si>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</si>
  <si>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</si>
  <si>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</si>
  <si>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</si>
  <si>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</si>
  <si>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</si>
  <si>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</si>
  <si>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</si>
  <si>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</si>
  <si>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</si>
  <si>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</si>
  <si>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</si>
  <si>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</si>
  <si>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</si>
  <si>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</si>
  <si>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</si>
  <si>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</si>
  <si>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</si>
  <si>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</si>
  <si>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</si>
  <si>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</si>
  <si>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</si>
  <si>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</si>
  <si>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</si>
  <si>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</si>
  <si>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</si>
  <si>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</si>
  <si>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</si>
  <si>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</si>
  <si>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</si>
  <si>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</si>
  <si>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</si>
  <si>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</si>
  <si>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</si>
  <si>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</si>
  <si>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</si>
  <si>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</si>
  <si>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</si>
  <si>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</si>
  <si>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</si>
  <si>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</si>
  <si>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</si>
  <si>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</si>
  <si>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</si>
  <si>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</si>
  <si>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</si>
  <si>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</si>
  <si>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</si>
  <si>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</si>
  <si>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</si>
  <si>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</si>
  <si>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</si>
  <si>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</si>
  <si>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</si>
  <si>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</si>
  <si>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</si>
  <si>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</si>
  <si>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</si>
  <si>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</si>
  <si>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</si>
  <si>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</si>
  <si>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</si>
  <si>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</si>
  <si>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</si>
  <si>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</si>
  <si>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</si>
  <si>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</si>
  <si>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</si>
  <si>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</si>
  <si>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</si>
  <si>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</si>
  <si>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</si>
  <si>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</si>
  <si>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</si>
  <si>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</si>
  <si>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</si>
  <si>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</si>
  <si>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</si>
  <si>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</si>
  <si>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</si>
  <si>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</si>
  <si>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</si>
  <si>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</si>
  <si>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</si>
  <si>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</si>
  <si>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</si>
  <si>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</si>
  <si>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</si>
  <si>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</si>
  <si>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</si>
  <si>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</si>
  <si>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</si>
  <si>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</si>
  <si>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</si>
  <si>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</si>
  <si>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</si>
  <si>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</si>
  <si>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</si>
  <si>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</si>
  <si>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</si>
  <si>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</si>
  <si>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</si>
  <si>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</si>
  <si>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</si>
  <si>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</si>
  <si>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</si>
  <si>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</si>
  <si>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</si>
  <si>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</si>
  <si>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</si>
  <si>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</si>
  <si>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</si>
  <si>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</si>
  <si>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</si>
  <si>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</si>
  <si>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</si>
  <si>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</si>
  <si>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</si>
  <si>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</si>
  <si>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</si>
  <si>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</si>
  <si>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</si>
  <si>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</si>
  <si>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</si>
  <si>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</si>
  <si>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</si>
  <si>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</si>
  <si>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</si>
  <si>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</si>
  <si>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</si>
  <si>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</si>
  <si>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</si>
  <si>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</si>
  <si>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</si>
  <si>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</si>
  <si>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</si>
  <si>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</si>
  <si>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</si>
  <si>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</si>
  <si>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</si>
  <si>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</si>
  <si>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</si>
  <si>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</si>
  <si>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</si>
  <si>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</si>
  <si>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</si>
  <si>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</si>
  <si>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</si>
  <si>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</si>
  <si>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</si>
  <si>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</si>
  <si>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</si>
  <si>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</si>
  <si>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</si>
  <si>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</si>
  <si>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</si>
  <si>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</si>
  <si>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</si>
  <si>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</si>
  <si>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</si>
  <si>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</si>
  <si>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</si>
  <si>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</si>
  <si>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</si>
  <si>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</si>
  <si>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</si>
  <si>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</si>
  <si>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</si>
  <si>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</si>
  <si>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</si>
  <si>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</si>
  <si>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</si>
  <si>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</si>
  <si>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</si>
  <si>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</si>
  <si>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</si>
  <si>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</si>
  <si>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</si>
  <si>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</si>
  <si>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</si>
  <si>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</si>
  <si>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</si>
  <si>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</si>
  <si>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</si>
  <si>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</si>
  <si>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</si>
  <si>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</si>
  <si>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</si>
  <si>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</si>
  <si>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</si>
  <si>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</si>
  <si>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</si>
  <si>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</si>
  <si>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</si>
  <si>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</si>
  <si>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</si>
  <si>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</si>
  <si>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</si>
  <si>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</si>
  <si>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</si>
  <si>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</si>
  <si>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</si>
  <si>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</si>
  <si>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</si>
  <si>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</si>
  <si>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</si>
  <si>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</si>
  <si>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</si>
  <si>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</si>
  <si>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</si>
  <si>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</si>
  <si>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</si>
  <si>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</si>
  <si>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</si>
  <si>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</si>
  <si>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</si>
  <si>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</si>
  <si>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</si>
  <si>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</si>
  <si>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</si>
  <si>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</si>
  <si>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</si>
  <si>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</si>
  <si>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</si>
  <si>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</si>
  <si>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</si>
  <si>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</si>
  <si>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</si>
  <si>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</si>
  <si>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</si>
  <si>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</si>
  <si>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</si>
  <si>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</si>
  <si>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</si>
  <si>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</si>
  <si>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</si>
  <si>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</si>
  <si>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</si>
  <si>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</si>
  <si>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</si>
  <si>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</si>
  <si>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</si>
  <si>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</si>
  <si>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</si>
  <si>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</si>
  <si>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</si>
  <si>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</si>
  <si>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</si>
  <si>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</si>
  <si>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</si>
  <si>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</si>
  <si>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</si>
  <si>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</si>
  <si>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</si>
  <si>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</si>
  <si>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</si>
  <si>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</si>
  <si>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</si>
  <si>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</si>
  <si>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</si>
  <si>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</si>
  <si>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</si>
  <si>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</si>
  <si>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</si>
  <si>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</si>
  <si>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</si>
  <si>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</si>
  <si>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</si>
  <si>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</si>
  <si>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</si>
  <si>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</si>
  <si>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</si>
  <si>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</si>
  <si>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</si>
  <si>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</si>
  <si>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</si>
  <si>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</si>
  <si>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</si>
  <si>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</si>
  <si>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</si>
  <si>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</si>
  <si>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</si>
  <si>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</si>
  <si>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</si>
  <si>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</si>
  <si>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</si>
  <si>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</si>
  <si>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</si>
  <si>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</si>
  <si>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</si>
  <si>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</si>
  <si>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</si>
  <si>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</si>
  <si>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</si>
  <si>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</si>
  <si>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</si>
  <si>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</si>
  <si>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</si>
  <si>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</si>
  <si>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</si>
  <si>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</si>
  <si>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</si>
  <si>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</si>
  <si>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</si>
  <si>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</si>
  <si>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</si>
  <si>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</si>
  <si>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</si>
  <si>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</si>
  <si>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</si>
  <si>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</si>
  <si>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</si>
  <si>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</si>
  <si>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</si>
  <si>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</si>
  <si>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</si>
  <si>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</si>
  <si>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</si>
  <si>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</si>
  <si>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</si>
  <si>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</si>
  <si>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</si>
  <si>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</si>
  <si>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</si>
  <si>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</si>
  <si>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</si>
  <si>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</si>
  <si>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</si>
  <si>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</si>
  <si>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</si>
  <si>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</si>
  <si>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</si>
  <si>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</si>
  <si>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</si>
  <si>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</si>
  <si>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</si>
  <si>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</si>
  <si>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</si>
  <si>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</si>
  <si>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</si>
  <si>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</si>
  <si>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</si>
  <si>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</si>
  <si>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</si>
  <si>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</si>
  <si>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</si>
  <si>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</si>
  <si>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</si>
  <si>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</si>
  <si>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</si>
  <si>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</si>
  <si>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</si>
  <si>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</si>
  <si>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</si>
  <si>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</si>
  <si>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</si>
  <si>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</si>
  <si>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</si>
  <si>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</si>
  <si>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</si>
  <si>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</si>
  <si>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</si>
  <si>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</si>
  <si>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</si>
  <si>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</si>
  <si>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</si>
  <si>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</si>
  <si>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</si>
  <si>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</si>
  <si>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</si>
  <si>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</si>
  <si>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</si>
  <si>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</si>
  <si>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</si>
  <si>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</si>
  <si>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</si>
  <si>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</si>
  <si>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</si>
  <si>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</si>
  <si>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</si>
  <si>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</si>
  <si>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</si>
  <si>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</si>
  <si>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</si>
  <si>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</si>
  <si>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</si>
  <si>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</si>
  <si>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</si>
  <si>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</si>
  <si>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</si>
  <si>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</si>
  <si>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</si>
  <si>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</si>
  <si>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</si>
  <si>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</si>
  <si>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</si>
  <si>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</si>
  <si>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</si>
  <si>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</si>
  <si>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</si>
  <si>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</si>
  <si>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</si>
  <si>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</si>
  <si>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</si>
  <si>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</si>
  <si>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</si>
  <si>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</si>
  <si>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</si>
  <si>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</si>
  <si>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</si>
  <si>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</si>
  <si>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</si>
  <si>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</si>
  <si>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</si>
  <si>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</si>
  <si>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</si>
  <si>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</si>
  <si>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</si>
  <si>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</si>
  <si>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</si>
  <si>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</si>
  <si>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</si>
  <si>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</si>
  <si>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</si>
  <si>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</si>
  <si>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</si>
  <si>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</si>
  <si>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</si>
  <si>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</si>
  <si>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</si>
  <si>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</si>
  <si>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</si>
  <si>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</si>
  <si>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</si>
  <si>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</si>
  <si>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</si>
  <si>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</si>
  <si>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</si>
  <si>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</si>
  <si>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</si>
  <si>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</si>
  <si>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</si>
  <si>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</si>
  <si>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</si>
  <si>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</si>
  <si>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</si>
  <si>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</si>
  <si>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</si>
  <si>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</si>
  <si>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</si>
  <si>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</si>
  <si>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</si>
  <si>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</si>
  <si>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</si>
  <si>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</si>
  <si>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</si>
  <si>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</si>
  <si>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</si>
  <si>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</si>
  <si>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</si>
  <si>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</si>
  <si>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</si>
  <si>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</si>
  <si>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</si>
  <si>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</si>
  <si>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</si>
  <si>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</si>
  <si>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</si>
  <si>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</si>
  <si>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</si>
  <si>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</si>
  <si>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</si>
  <si>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</si>
  <si>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</si>
  <si>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</si>
  <si>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</si>
  <si>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</si>
  <si>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</si>
  <si>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</si>
  <si>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</si>
  <si>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</si>
  <si>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</si>
  <si>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</si>
  <si>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</si>
  <si>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</si>
  <si>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</si>
  <si>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</si>
  <si>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</si>
  <si>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</si>
  <si>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</si>
  <si>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</si>
  <si>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</si>
  <si>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</si>
  <si>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</si>
  <si>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</si>
  <si>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</si>
  <si>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</si>
  <si>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</si>
  <si>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</si>
  <si>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</si>
  <si>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</si>
  <si>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</si>
  <si>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</si>
  <si>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</si>
  <si>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</si>
  <si>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</si>
  <si>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</si>
  <si>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</si>
  <si>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</si>
  <si>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</si>
  <si>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</si>
  <si>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</si>
  <si>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</si>
  <si>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</si>
  <si>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</si>
  <si>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</si>
  <si>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</si>
  <si>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</si>
  <si>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</si>
  <si>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</si>
  <si>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</si>
  <si>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</si>
  <si>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</si>
  <si>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</si>
  <si>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</si>
  <si>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</si>
  <si>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</si>
  <si>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</si>
  <si>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</si>
  <si>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</si>
  <si>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</si>
  <si>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</si>
  <si>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</si>
  <si>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</si>
  <si>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</si>
  <si>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</si>
  <si>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</si>
  <si>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</si>
  <si>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</si>
  <si>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</si>
  <si>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</si>
  <si>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</si>
  <si>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</si>
  <si>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</si>
  <si>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</si>
  <si>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</si>
  <si>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</si>
  <si>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</si>
  <si>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</si>
  <si>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</si>
  <si>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</si>
  <si>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</si>
  <si>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</si>
  <si>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</si>
  <si>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</si>
  <si>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</si>
  <si>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</si>
  <si>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</si>
  <si>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</si>
  <si>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</si>
  <si>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</si>
  <si>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</si>
  <si>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</si>
  <si>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</si>
  <si>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</si>
  <si>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</si>
  <si>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</si>
  <si>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</si>
  <si>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</si>
  <si>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</si>
  <si>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</si>
  <si>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</si>
  <si>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</si>
  <si>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</si>
  <si>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</si>
  <si>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</si>
  <si>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</si>
  <si>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</si>
  <si>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</si>
  <si>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</si>
  <si>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</si>
  <si>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</si>
  <si>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</si>
  <si>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</si>
  <si>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</si>
  <si>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</si>
  <si>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</si>
  <si>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</si>
  <si>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</si>
  <si>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</si>
  <si>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</si>
  <si>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</si>
  <si>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</si>
  <si>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</si>
  <si>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</si>
  <si>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</si>
  <si>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</si>
  <si>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</si>
  <si>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</si>
  <si>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</si>
  <si>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</si>
  <si>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</si>
  <si>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</si>
  <si>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</si>
  <si>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</si>
  <si>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</si>
  <si>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</si>
  <si>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</si>
  <si>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</si>
  <si>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</si>
  <si>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</si>
  <si>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</si>
  <si>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</si>
  <si>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</si>
  <si>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</si>
  <si>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</si>
  <si>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</si>
  <si>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</si>
  <si>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</si>
  <si>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</si>
  <si>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</si>
  <si>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</si>
  <si>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</si>
  <si>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</si>
  <si>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</si>
  <si>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</si>
  <si>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</si>
  <si>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</si>
  <si>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</si>
  <si>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</si>
  <si>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</si>
  <si>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</si>
  <si>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</si>
  <si>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</si>
  <si>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</si>
  <si>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</si>
  <si>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</si>
  <si>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</si>
  <si>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</si>
  <si>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</si>
  <si>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</si>
  <si>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</si>
  <si>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</si>
  <si>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</si>
  <si>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</si>
  <si>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</si>
  <si>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</si>
  <si>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</si>
  <si>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</si>
  <si>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</si>
  <si>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</si>
  <si>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</si>
  <si>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</si>
  <si>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</si>
  <si>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</si>
  <si>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</si>
  <si>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</si>
  <si>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</si>
  <si>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</si>
  <si>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</si>
  <si>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</si>
  <si>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</si>
  <si>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</si>
  <si>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</si>
  <si>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</si>
  <si>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</si>
  <si>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</si>
  <si>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</si>
  <si>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</si>
  <si>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</si>
  <si>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</si>
  <si>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</si>
  <si>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</si>
  <si>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</si>
  <si>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</si>
  <si>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</si>
  <si>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</si>
  <si>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</si>
  <si>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</si>
  <si>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</si>
  <si>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</si>
  <si>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</si>
  <si>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</si>
  <si>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</si>
  <si>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</si>
  <si>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</si>
  <si>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</si>
  <si>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</si>
  <si>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</si>
  <si>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</si>
  <si>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</si>
  <si>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</si>
  <si>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</si>
  <si>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</si>
  <si>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</si>
  <si>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</si>
  <si>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</si>
  <si>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</si>
  <si>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</si>
  <si>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</si>
  <si>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</si>
  <si>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</si>
  <si>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</si>
  <si>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</si>
  <si>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</si>
  <si>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</si>
  <si>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</si>
  <si>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</si>
  <si>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</si>
  <si>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</si>
  <si>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</si>
  <si>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</si>
  <si>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</si>
  <si>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</si>
  <si>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</si>
  <si>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</si>
  <si>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</si>
  <si>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</si>
  <si>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</si>
  <si>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</si>
  <si>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</si>
  <si>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</si>
  <si>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</si>
  <si>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</si>
  <si>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</si>
  <si>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</si>
  <si>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</si>
  <si>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</si>
  <si>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</si>
  <si>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</si>
  <si>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</si>
  <si>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</si>
  <si>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</si>
  <si>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</si>
  <si>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</si>
  <si>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</si>
  <si>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</si>
  <si>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</si>
  <si>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</si>
  <si>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</si>
  <si>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</si>
  <si>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</si>
  <si>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</si>
  <si>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</si>
  <si>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</si>
  <si>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</si>
  <si>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</si>
  <si>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</si>
  <si>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</si>
  <si>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</si>
  <si>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</si>
  <si>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</si>
  <si>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</si>
  <si>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</si>
  <si>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</si>
  <si>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</si>
  <si>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</si>
  <si>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</si>
  <si>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</si>
  <si>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</si>
  <si>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</si>
  <si>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</si>
  <si>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</si>
  <si>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</si>
  <si>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</si>
  <si>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</si>
  <si>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</si>
  <si>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</si>
  <si>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</si>
  <si>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</si>
  <si>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</si>
  <si>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</si>
  <si>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</si>
  <si>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</si>
  <si>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</si>
  <si>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</si>
  <si>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</si>
  <si>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</si>
  <si>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</si>
  <si>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</si>
  <si>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</si>
  <si>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</si>
  <si>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</si>
  <si>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</si>
  <si>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</si>
  <si>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</si>
  <si>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</si>
  <si>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</si>
  <si>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</si>
  <si>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</si>
  <si>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</si>
  <si>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</si>
  <si>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</si>
  <si>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</si>
  <si>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</si>
  <si>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</si>
  <si>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</si>
  <si>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</si>
  <si>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</si>
  <si>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</si>
  <si>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</si>
  <si>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</si>
  <si>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</si>
  <si>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</si>
  <si>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</si>
  <si>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</si>
  <si>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</si>
  <si>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</si>
  <si>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</si>
  <si>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</si>
  <si>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</si>
  <si>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</si>
  <si>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</si>
  <si>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</si>
  <si>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</si>
  <si>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</si>
  <si>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</si>
  <si>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</si>
  <si>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</si>
  <si>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</si>
  <si>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</si>
  <si>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</si>
  <si>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</si>
  <si>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</si>
  <si>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</si>
  <si>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</si>
  <si>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</si>
  <si>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</si>
  <si>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</si>
  <si>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</si>
  <si>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</si>
  <si>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</si>
  <si>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</si>
  <si>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</si>
  <si>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</si>
  <si>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</si>
  <si>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</si>
  <si>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</si>
  <si>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</si>
  <si>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</si>
  <si>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</si>
  <si>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</si>
  <si>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</si>
  <si>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</si>
  <si>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</si>
  <si>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</si>
  <si>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</si>
  <si>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</si>
  <si>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</si>
  <si>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</si>
  <si>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</si>
  <si>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</si>
  <si>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</si>
  <si>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</si>
  <si>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</si>
  <si>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</si>
  <si>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</si>
  <si>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</si>
  <si>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</si>
  <si>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</si>
  <si>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</si>
  <si>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</si>
  <si>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</si>
  <si>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</si>
  <si>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</si>
  <si>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</si>
  <si>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</si>
  <si>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</si>
  <si>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</si>
  <si>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</si>
  <si>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</si>
  <si>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</si>
  <si>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</si>
  <si>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</si>
  <si>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</si>
  <si>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</si>
  <si>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</si>
  <si>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</si>
  <si>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</si>
  <si>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</si>
  <si>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</si>
  <si>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</si>
  <si>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</si>
  <si>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</si>
  <si>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</si>
  <si>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</si>
  <si>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</si>
  <si>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</si>
  <si>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</si>
  <si>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</si>
  <si>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</si>
  <si>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</si>
  <si>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</si>
  <si>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</si>
  <si>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</si>
  <si>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</si>
  <si>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</si>
  <si>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</si>
  <si>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</si>
  <si>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</si>
  <si>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</si>
  <si>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</si>
  <si>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</si>
  <si>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</si>
  <si>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</si>
  <si>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</si>
  <si>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</si>
  <si>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</si>
  <si>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</si>
  <si>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</si>
  <si>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</si>
  <si>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</si>
  <si>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</si>
  <si>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</si>
  <si>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</si>
  <si>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</si>
  <si>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</si>
  <si>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</si>
  <si>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</si>
  <si>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</si>
  <si>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</si>
  <si>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</si>
  <si>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</si>
  <si>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</si>
  <si>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</si>
  <si>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</si>
  <si>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</si>
  <si>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</si>
  <si>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</si>
  <si>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</si>
  <si>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</si>
  <si>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</si>
  <si>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</si>
  <si>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</si>
  <si>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</si>
  <si>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</si>
  <si>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</si>
  <si>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</si>
  <si>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</si>
  <si>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</si>
  <si>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</si>
  <si>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</si>
  <si>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</si>
  <si>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</si>
  <si>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</si>
  <si>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</si>
  <si>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</si>
  <si>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</si>
  <si>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</si>
  <si>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</si>
  <si>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</si>
  <si>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</si>
  <si>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</si>
  <si>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</si>
  <si>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</si>
  <si>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</si>
  <si>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</si>
  <si>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</si>
  <si>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</si>
  <si>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</si>
  <si>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</si>
  <si>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</si>
  <si>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</si>
  <si>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</si>
  <si>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</si>
  <si>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</si>
  <si>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</si>
  <si>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</si>
  <si>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</si>
  <si>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</si>
  <si>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</si>
  <si>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</si>
  <si>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</si>
  <si>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</si>
  <si>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</si>
  <si>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</si>
  <si>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</si>
  <si>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</si>
  <si>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</si>
  <si>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</si>
  <si>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</si>
  <si>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</si>
  <si>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</si>
  <si>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</si>
  <si>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</si>
  <si>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</si>
  <si>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</si>
  <si>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</si>
  <si>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</si>
  <si>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</si>
  <si>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</si>
  <si>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</si>
  <si>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</si>
  <si>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</si>
  <si>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</si>
  <si>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</si>
  <si>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</si>
  <si>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</si>
  <si>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</si>
  <si>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</si>
  <si>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</si>
  <si>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</si>
  <si>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</si>
  <si>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</si>
  <si>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</si>
  <si>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</si>
  <si>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</si>
  <si>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</si>
  <si>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</si>
  <si>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</si>
  <si>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</si>
  <si>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</si>
  <si>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</si>
  <si>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</si>
  <si>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</si>
  <si>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</si>
  <si>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</si>
  <si>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</si>
  <si>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</si>
  <si>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</si>
  <si>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</si>
  <si>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</si>
  <si>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</si>
  <si>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</si>
  <si>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</si>
  <si>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</si>
  <si>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</si>
  <si>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</si>
  <si>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</si>
  <si>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</si>
  <si>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</si>
  <si>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</si>
  <si>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</si>
  <si>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</si>
  <si>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</si>
  <si>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</si>
  <si>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</si>
  <si>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</si>
  <si>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</si>
  <si>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</si>
  <si>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</si>
  <si>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</si>
  <si>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</si>
  <si>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</si>
  <si>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</si>
  <si>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</si>
  <si>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</si>
  <si>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</si>
  <si>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</si>
  <si>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</si>
  <si>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</si>
  <si>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</si>
  <si>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</si>
  <si>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</si>
  <si>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</si>
  <si>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</si>
  <si>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</si>
  <si>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</si>
  <si>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</si>
  <si>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</si>
  <si>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</si>
  <si>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</si>
  <si>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</si>
  <si>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</si>
  <si>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</si>
  <si>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</si>
  <si>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</si>
  <si>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</si>
  <si>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</si>
  <si>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</si>
  <si>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</si>
  <si>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</si>
  <si>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</si>
  <si>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</si>
  <si>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</si>
  <si>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</si>
  <si>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</si>
  <si>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</si>
  <si>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</si>
  <si>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</si>
  <si>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</si>
  <si>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</si>
  <si>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</si>
  <si>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</si>
  <si>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</si>
  <si>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</si>
  <si>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</si>
  <si>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</si>
  <si>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</si>
  <si>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</si>
  <si>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</si>
  <si>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</si>
  <si>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</si>
  <si>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</si>
  <si>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</si>
  <si>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</si>
  <si>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</si>
  <si>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</si>
  <si>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</si>
  <si>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</si>
  <si>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</si>
  <si>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</si>
  <si>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</si>
  <si>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</si>
  <si>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</si>
  <si>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</si>
  <si>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</si>
  <si>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</si>
  <si>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</si>
  <si>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</si>
  <si>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</si>
  <si>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</si>
  <si>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</si>
  <si>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</si>
  <si>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</si>
  <si>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</si>
  <si>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</si>
  <si>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</si>
  <si>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</si>
  <si>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</si>
  <si>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</si>
  <si>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</si>
  <si>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</si>
  <si>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</si>
  <si>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</si>
  <si>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</si>
  <si>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</si>
  <si>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</si>
  <si>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</si>
  <si>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</si>
  <si>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</si>
  <si>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</si>
  <si>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</si>
  <si>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</si>
  <si>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</si>
  <si>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</si>
  <si>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</si>
  <si>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</si>
  <si>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</si>
  <si>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</si>
  <si>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</si>
  <si>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</si>
  <si>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</si>
  <si>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</si>
  <si>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</si>
  <si>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</si>
  <si>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</si>
  <si>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</si>
  <si>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</si>
  <si>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</si>
  <si>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</si>
  <si>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</si>
  <si>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</si>
  <si>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</si>
  <si>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</si>
  <si>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</si>
  <si>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</si>
  <si>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</si>
  <si>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</si>
  <si>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</si>
  <si>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</si>
  <si>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</si>
  <si>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</si>
  <si>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</si>
  <si>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</si>
  <si>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</si>
  <si>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</si>
  <si>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</si>
  <si>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</si>
  <si>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</si>
  <si>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</si>
  <si>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</si>
  <si>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</si>
  <si>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</si>
  <si>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</si>
  <si>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</si>
  <si>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</si>
  <si>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</si>
  <si>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</si>
  <si>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</si>
  <si>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</si>
  <si>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</si>
  <si>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</si>
  <si>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</si>
  <si>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</si>
  <si>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</si>
  <si>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</si>
  <si>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</si>
  <si>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</si>
  <si>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</si>
  <si>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</si>
  <si>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</si>
  <si>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</si>
  <si>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</si>
  <si>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</si>
  <si>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</si>
  <si>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</si>
  <si>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</si>
  <si>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</si>
  <si>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</si>
  <si>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</si>
  <si>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</si>
  <si>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</si>
  <si>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</si>
  <si>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</si>
  <si>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</si>
  <si>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</si>
  <si>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</si>
  <si>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</si>
  <si>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</si>
  <si>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</si>
  <si>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</si>
  <si>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</si>
  <si>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</si>
  <si>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</si>
  <si>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</si>
  <si>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</si>
  <si>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</si>
  <si>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</si>
  <si>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</si>
  <si>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</si>
  <si>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</si>
  <si>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</si>
  <si>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</si>
  <si>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</si>
  <si>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</si>
  <si>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</si>
  <si>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</si>
  <si>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</si>
  <si>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</si>
  <si>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</si>
  <si>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</si>
  <si>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</si>
  <si>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</si>
  <si>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</si>
  <si>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</si>
  <si>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</si>
  <si>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</si>
  <si>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</si>
  <si>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</si>
  <si>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</si>
  <si>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</si>
  <si>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</si>
  <si>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</si>
  <si>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</si>
  <si>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</si>
  <si>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</si>
  <si>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</si>
  <si>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</si>
  <si>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</si>
  <si>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</si>
  <si>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</si>
  <si>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</si>
  <si>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</si>
  <si>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</si>
  <si>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</si>
  <si>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</si>
  <si>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</si>
  <si>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</si>
  <si>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</si>
  <si>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</si>
  <si>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</si>
  <si>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</si>
  <si>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</si>
  <si>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</si>
  <si>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</si>
  <si>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</si>
  <si>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</si>
  <si>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</si>
  <si>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</si>
  <si>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</si>
  <si>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</si>
  <si>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</si>
  <si>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</si>
  <si>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</si>
  <si>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</si>
  <si>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</si>
  <si>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</si>
  <si>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</si>
  <si>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</si>
  <si>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</si>
  <si>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</si>
  <si>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</si>
  <si>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</si>
  <si>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</si>
  <si>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</si>
  <si>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</si>
  <si>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</si>
  <si>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</si>
  <si>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</si>
  <si>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</si>
  <si>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</si>
  <si>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</si>
  <si>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</si>
  <si>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</si>
  <si>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</si>
  <si>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</si>
  <si>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</si>
  <si>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</si>
  <si>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</si>
  <si>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</si>
  <si>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</si>
  <si>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</si>
  <si>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</si>
  <si>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</si>
  <si>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</si>
  <si>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</si>
  <si>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</si>
  <si>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</si>
  <si>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</si>
  <si>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</si>
  <si>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</si>
  <si>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</si>
  <si>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</si>
  <si>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</si>
  <si>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</si>
  <si>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</si>
  <si>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</si>
  <si>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</si>
  <si>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</si>
  <si>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</si>
  <si>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</si>
  <si>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</si>
  <si>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</si>
  <si>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</si>
  <si>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</si>
  <si>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</si>
  <si>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</si>
  <si>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</si>
  <si>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</si>
  <si>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</si>
  <si>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</si>
  <si>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</si>
  <si>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</si>
  <si>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</si>
  <si>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</si>
  <si>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</si>
  <si>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</si>
  <si>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</si>
  <si>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</si>
  <si>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</si>
  <si>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</si>
  <si>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</si>
  <si>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</si>
  <si>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</si>
  <si>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</si>
  <si>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</si>
  <si>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</si>
  <si>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</si>
  <si>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</si>
  <si>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</si>
  <si>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</si>
  <si>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</si>
  <si>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</si>
  <si>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</si>
  <si>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</si>
  <si>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</si>
  <si>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</si>
  <si>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</si>
  <si>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</si>
  <si>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</si>
  <si>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</si>
  <si>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</si>
  <si>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</si>
  <si>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</si>
  <si>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</si>
  <si>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</si>
  <si>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</si>
  <si>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</si>
  <si>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</si>
  <si>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</si>
  <si>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</si>
  <si>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</si>
  <si>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</si>
  <si>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</si>
  <si>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</si>
  <si>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</si>
  <si>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</si>
  <si>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</si>
  <si>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</si>
  <si>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</si>
  <si>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</si>
  <si>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</si>
  <si>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</si>
  <si>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</si>
  <si>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</si>
  <si>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</si>
  <si>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</si>
  <si>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</si>
  <si>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</si>
  <si>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</si>
  <si>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</si>
  <si>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</si>
  <si>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</si>
  <si>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</si>
  <si>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</si>
  <si>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</si>
  <si>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</si>
  <si>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</si>
  <si>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</si>
  <si>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</si>
  <si>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</si>
  <si>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</si>
  <si>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</si>
  <si>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</si>
  <si>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</si>
  <si>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</si>
  <si>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</si>
  <si>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</si>
  <si>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</si>
  <si>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</si>
  <si>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</si>
  <si>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</si>
  <si>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</si>
  <si>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</si>
  <si>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</si>
  <si>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</si>
  <si>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</si>
  <si>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</si>
  <si>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</si>
  <si>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</si>
  <si>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</si>
  <si>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</si>
  <si>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</si>
  <si>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</si>
  <si>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</si>
  <si>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</si>
  <si>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</si>
  <si>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</si>
  <si>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</si>
  <si>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</si>
  <si>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</si>
  <si>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</si>
  <si>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</si>
  <si>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</si>
  <si>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</si>
  <si>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</si>
  <si>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</si>
  <si>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</si>
  <si>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</si>
  <si>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</si>
  <si>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</si>
  <si>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</si>
  <si>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</si>
  <si>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</si>
  <si>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</si>
  <si>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</si>
  <si>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</si>
  <si>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</si>
  <si>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</si>
  <si>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</si>
  <si>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</si>
  <si>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</si>
  <si>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</si>
  <si>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</si>
  <si>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</si>
  <si>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</si>
  <si>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</si>
  <si>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</si>
  <si>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</si>
  <si>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</si>
  <si>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</si>
  <si>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</si>
  <si>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</si>
  <si>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</si>
  <si>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</si>
  <si>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</si>
  <si>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</si>
  <si>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</si>
  <si>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</si>
  <si>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</si>
  <si>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</si>
  <si>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</si>
  <si>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</si>
  <si>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</si>
  <si>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</si>
  <si>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</si>
  <si>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</si>
  <si>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</si>
  <si>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</si>
  <si>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</si>
  <si>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</si>
  <si>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</si>
  <si>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</si>
  <si>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</si>
  <si>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</si>
  <si>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</si>
  <si>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</si>
  <si>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</si>
  <si>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</si>
  <si>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</si>
  <si>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</si>
  <si>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</si>
  <si>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</si>
  <si>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</si>
  <si>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</si>
  <si>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</si>
  <si>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</si>
  <si>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</si>
  <si>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</si>
  <si>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</si>
  <si>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</si>
  <si>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</si>
  <si>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</si>
  <si>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</si>
  <si>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</si>
  <si>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</si>
  <si>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</si>
  <si>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</si>
  <si>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</si>
  <si>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</si>
  <si>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</si>
  <si>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</si>
  <si>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</si>
  <si>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</si>
  <si>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</si>
  <si>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</si>
  <si>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</si>
  <si>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</si>
  <si>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</si>
  <si>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</si>
  <si>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</si>
  <si>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</si>
  <si>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</si>
  <si>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</si>
  <si>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</si>
  <si>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</si>
  <si>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</si>
  <si>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</si>
  <si>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</si>
  <si>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</si>
  <si>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</si>
  <si>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</si>
  <si>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</si>
  <si>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</si>
  <si>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</si>
  <si>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</si>
  <si>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</si>
  <si>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</si>
  <si>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</si>
  <si>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</si>
  <si>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</si>
  <si>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</si>
  <si>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</si>
  <si>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</si>
  <si>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</si>
  <si>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</si>
  <si>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</si>
  <si>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</si>
  <si>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</si>
  <si>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</si>
  <si>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</si>
  <si>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</si>
  <si>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</si>
  <si>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</si>
  <si>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</si>
  <si>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</si>
  <si>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</si>
  <si>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</si>
  <si>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</si>
  <si>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</si>
  <si>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</si>
  <si>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</si>
  <si>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</si>
  <si>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</si>
  <si>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</si>
  <si>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</si>
  <si>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</si>
  <si>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</si>
  <si>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</si>
  <si>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</si>
  <si>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</si>
  <si>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</si>
  <si>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</si>
  <si>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</si>
  <si>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</si>
  <si>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</si>
  <si>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</si>
  <si>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</si>
  <si>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</si>
  <si>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</si>
  <si>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</si>
  <si>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</si>
  <si>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</si>
  <si>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</si>
  <si>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</si>
  <si>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</si>
  <si>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</si>
  <si>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</si>
  <si>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</si>
  <si>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</si>
  <si>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</si>
  <si>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</si>
  <si>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</si>
  <si>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</si>
  <si>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</si>
  <si>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</si>
  <si>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</si>
  <si>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</si>
  <si>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</si>
  <si>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</si>
  <si>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</si>
  <si>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</si>
  <si>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</si>
  <si>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</si>
  <si>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</si>
  <si>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</si>
  <si>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</si>
  <si>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</si>
  <si>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</si>
  <si>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</si>
  <si>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</si>
  <si>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</si>
  <si>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</si>
  <si>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</si>
  <si>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</si>
  <si>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</si>
  <si>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</si>
  <si>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</si>
  <si>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</si>
  <si>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</si>
  <si>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</si>
  <si>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</si>
  <si>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</si>
  <si>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</si>
  <si>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</si>
  <si>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</si>
  <si>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</si>
  <si>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</si>
  <si>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</si>
  <si>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</si>
  <si>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</si>
  <si>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</si>
  <si>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</si>
  <si>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</si>
  <si>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</si>
  <si>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</si>
  <si>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</si>
  <si>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</si>
  <si>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</si>
  <si>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</si>
  <si>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</si>
  <si>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</si>
  <si>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</si>
  <si>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</si>
  <si>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</si>
  <si>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</si>
  <si>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</si>
  <si>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</si>
  <si>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</si>
  <si>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</si>
  <si>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</si>
  <si>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</si>
  <si>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</si>
  <si>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</si>
  <si>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</si>
  <si>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</si>
  <si>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</si>
  <si>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</si>
  <si>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</si>
  <si>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</si>
  <si>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</si>
  <si>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</si>
  <si>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</si>
  <si>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</si>
  <si>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</si>
  <si>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</si>
  <si>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</si>
  <si>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</si>
  <si>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</si>
  <si>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</si>
  <si>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</si>
  <si>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</si>
  <si>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</si>
  <si>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</si>
  <si>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</si>
  <si>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</si>
  <si>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</si>
  <si>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</si>
  <si>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</si>
  <si>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</si>
  <si>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</si>
  <si>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</si>
  <si>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</si>
  <si>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</si>
  <si>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</si>
  <si>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</si>
  <si>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</si>
  <si>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</si>
  <si>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</si>
  <si>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</si>
  <si>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</si>
  <si>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</si>
  <si>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</si>
  <si>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</si>
  <si>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</si>
  <si>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</si>
  <si>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</si>
  <si>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</si>
  <si>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</si>
  <si>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</si>
  <si>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</si>
  <si>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</si>
  <si>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</si>
  <si>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</si>
  <si>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</si>
  <si>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</si>
  <si>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</si>
  <si>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</si>
  <si>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</si>
  <si>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</si>
  <si>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</si>
  <si>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</si>
  <si>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</si>
  <si>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</si>
  <si>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</si>
  <si>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</si>
  <si>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</si>
  <si>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</si>
  <si>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</si>
  <si>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</si>
  <si>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</si>
  <si>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</si>
  <si>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</si>
  <si>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</si>
  <si>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</si>
  <si>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</si>
  <si>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</si>
  <si>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</si>
  <si>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</si>
  <si>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</si>
  <si>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</si>
  <si>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</si>
  <si>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</si>
  <si>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</si>
  <si>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</si>
  <si>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</si>
  <si>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</si>
  <si>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</si>
  <si>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</si>
  <si>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</si>
  <si>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</si>
  <si>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</si>
  <si>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</si>
  <si>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</si>
  <si>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</si>
  <si>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</si>
  <si>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</si>
  <si>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</si>
  <si>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</si>
  <si>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</si>
  <si>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</si>
  <si>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</si>
  <si>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</si>
  <si>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</si>
  <si>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</si>
  <si>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</si>
  <si>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</si>
  <si>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</si>
  <si>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</si>
  <si>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</si>
  <si>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</si>
  <si>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</si>
  <si>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</si>
  <si>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</si>
  <si>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</si>
  <si>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</si>
  <si>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</si>
  <si>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</si>
  <si>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</si>
  <si>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</si>
  <si>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</si>
  <si>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</si>
  <si>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</si>
  <si>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</si>
  <si>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</si>
  <si>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</si>
  <si>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</si>
  <si>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</si>
  <si>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</si>
  <si>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</si>
  <si>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</si>
  <si>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</si>
  <si>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</si>
  <si>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</si>
  <si>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</si>
  <si>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</si>
  <si>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</si>
  <si>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</si>
  <si>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</si>
  <si>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</si>
  <si>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</si>
  <si>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</si>
  <si>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</si>
  <si>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</si>
  <si>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</si>
  <si>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</si>
  <si>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</si>
  <si>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</si>
  <si>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</si>
  <si>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</si>
  <si>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</si>
  <si>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</si>
  <si>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</si>
  <si>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</si>
  <si>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</si>
  <si>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</si>
  <si>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</si>
  <si>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</si>
  <si>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</si>
  <si>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</si>
  <si>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</si>
  <si>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</si>
  <si>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</si>
  <si>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</si>
  <si>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</si>
  <si>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</si>
  <si>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</si>
  <si>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</si>
  <si>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</si>
  <si>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</si>
  <si>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</si>
  <si>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</si>
  <si>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</si>
  <si>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</si>
  <si>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</si>
  <si>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</si>
  <si>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</si>
  <si>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</si>
  <si>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</si>
  <si>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</si>
  <si>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</si>
  <si>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</si>
  <si>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</si>
  <si>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</si>
  <si>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</si>
  <si>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</si>
  <si>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</si>
  <si>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</si>
  <si>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</si>
  <si>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</si>
  <si>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</si>
  <si>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</si>
  <si>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</si>
  <si>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</si>
  <si>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</si>
  <si>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</si>
  <si>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</si>
  <si>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</si>
  <si>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</si>
  <si>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</si>
  <si>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</si>
  <si>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</si>
  <si>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</si>
  <si>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</si>
  <si>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</si>
  <si>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</si>
  <si>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</si>
  <si>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</si>
  <si>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</si>
  <si>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</si>
  <si>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</si>
  <si>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</si>
  <si>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</si>
  <si>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</si>
  <si>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</si>
  <si>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</si>
  <si>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</si>
  <si>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</si>
  <si>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</si>
  <si>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</si>
  <si>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</si>
  <si>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</si>
  <si>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</si>
  <si>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</si>
  <si>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</si>
  <si>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</si>
  <si>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</si>
  <si>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</si>
  <si>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</si>
  <si>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</si>
  <si>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</si>
  <si>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</si>
  <si>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</si>
  <si>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</si>
  <si>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</si>
  <si>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</si>
  <si>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</si>
  <si>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</si>
  <si>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</si>
  <si>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</si>
  <si>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</si>
  <si>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</si>
  <si>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</si>
  <si>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</si>
  <si>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</si>
  <si>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</si>
  <si>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</si>
  <si>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</si>
  <si>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</si>
  <si>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</si>
  <si>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</si>
  <si>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</si>
  <si>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</si>
  <si>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</si>
  <si>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</si>
  <si>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</si>
  <si>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</si>
  <si>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</si>
  <si>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</si>
  <si>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</si>
  <si>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</si>
  <si>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</si>
  <si>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</si>
  <si>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</si>
  <si>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</si>
  <si>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</si>
  <si>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</si>
  <si>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</si>
  <si>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</si>
  <si>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</si>
  <si>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</si>
  <si>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</si>
  <si>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</si>
  <si>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</si>
  <si>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</si>
  <si>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</si>
  <si>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</si>
  <si>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</si>
  <si>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</si>
  <si>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</si>
  <si>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</si>
  <si>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</si>
  <si>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</si>
  <si>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</si>
  <si>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</si>
  <si>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</si>
  <si>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</si>
  <si>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</si>
  <si>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</si>
  <si>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</si>
  <si>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</si>
  <si>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</si>
  <si>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</si>
  <si>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</si>
  <si>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</si>
  <si>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</si>
  <si>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</si>
  <si>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</si>
  <si>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</si>
  <si>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</si>
  <si>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</si>
  <si>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</si>
  <si>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</si>
  <si>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</si>
  <si>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</si>
  <si>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</si>
  <si>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</si>
  <si>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</si>
  <si>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</si>
  <si>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</si>
  <si>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</si>
  <si>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</si>
  <si>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</si>
  <si>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</si>
  <si>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</si>
  <si>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</si>
  <si>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</si>
  <si>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</si>
  <si>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</si>
  <si>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</si>
  <si>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</si>
  <si>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</si>
  <si>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</si>
  <si>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</si>
  <si>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</si>
  <si>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</si>
  <si>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</si>
  <si>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</si>
  <si>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</si>
  <si>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</si>
  <si>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</si>
  <si>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</si>
  <si>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</si>
  <si>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</si>
  <si>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</si>
  <si>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</si>
  <si>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</si>
  <si>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</si>
  <si>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</si>
  <si>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</si>
  <si>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</si>
  <si>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</si>
  <si>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</si>
  <si>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</si>
  <si>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</si>
  <si>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</si>
  <si>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</si>
  <si>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</si>
  <si>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</si>
  <si>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</si>
  <si>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</si>
  <si>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</si>
  <si>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</si>
  <si>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</si>
  <si>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</si>
  <si>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</si>
  <si>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</si>
  <si>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</si>
  <si>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</si>
  <si>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</si>
  <si>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</si>
  <si>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</si>
  <si>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</si>
  <si>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</si>
  <si>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</si>
  <si>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</si>
  <si>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</si>
  <si>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</si>
  <si>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</si>
  <si>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</si>
  <si>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</si>
  <si>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</si>
  <si>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</si>
  <si>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</si>
  <si>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</si>
  <si>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</si>
  <si>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</si>
  <si>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</si>
  <si>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</si>
  <si>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</si>
  <si>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</si>
  <si>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</si>
  <si>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</si>
  <si>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</si>
  <si>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</si>
  <si>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</si>
  <si>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</si>
  <si>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</si>
  <si>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</si>
  <si>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</si>
  <si>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</si>
  <si>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</si>
  <si>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</si>
  <si>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</si>
  <si>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</si>
  <si>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</si>
  <si>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</si>
  <si>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</si>
  <si>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</si>
  <si>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</si>
  <si>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</si>
  <si>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</si>
  <si>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</si>
  <si>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</si>
  <si>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</si>
  <si>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</si>
  <si>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</si>
  <si>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</si>
  <si>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</si>
  <si>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</si>
  <si>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</si>
  <si>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</si>
  <si>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</si>
  <si>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</si>
  <si>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</si>
  <si>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</si>
  <si>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</si>
  <si>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</si>
  <si>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</si>
  <si>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</si>
  <si>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</si>
  <si>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</si>
  <si>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</si>
  <si>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</si>
  <si>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</si>
  <si>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</si>
  <si>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</si>
  <si>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</si>
  <si>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</si>
  <si>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</si>
  <si>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</si>
  <si>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</si>
  <si>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</si>
  <si>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</si>
  <si>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</si>
  <si>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</si>
  <si>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</si>
  <si>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</si>
  <si>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</si>
  <si>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</si>
  <si>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</si>
  <si>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</si>
  <si>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</si>
  <si>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</si>
  <si>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</si>
  <si>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</si>
  <si>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</si>
  <si>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</si>
  <si>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</si>
  <si>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</si>
  <si>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</si>
  <si>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</si>
  <si>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</si>
  <si>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</si>
  <si>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</si>
  <si>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</si>
  <si>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</si>
  <si>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</si>
  <si>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</si>
  <si>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</si>
  <si>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</si>
  <si>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</si>
  <si>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</si>
  <si>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</si>
  <si>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</si>
  <si>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</si>
  <si>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</si>
  <si>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</si>
  <si>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</si>
  <si>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</si>
  <si>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</si>
  <si>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</si>
  <si>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</si>
  <si>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</si>
  <si>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</si>
  <si>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</si>
  <si>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</si>
  <si>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</si>
  <si>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</si>
  <si>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</si>
  <si>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</si>
  <si>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</si>
  <si>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</si>
  <si>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</si>
  <si>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</si>
  <si>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</si>
  <si>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</si>
  <si>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</si>
  <si>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</si>
  <si>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</si>
  <si>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</si>
  <si>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</si>
  <si>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</si>
  <si>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</si>
  <si>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</si>
  <si>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</si>
  <si>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</si>
  <si>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</si>
  <si>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</si>
  <si>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</si>
  <si>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</si>
  <si>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</si>
  <si>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</si>
  <si>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</si>
  <si>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</si>
  <si>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</si>
  <si>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</si>
  <si>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</si>
  <si>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</si>
  <si>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</si>
  <si>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</si>
  <si>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</si>
  <si>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</si>
  <si>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</si>
  <si>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</si>
  <si>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</si>
  <si>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</si>
  <si>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</si>
  <si>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</si>
  <si>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</si>
  <si>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</si>
  <si>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</si>
  <si>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</si>
  <si>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</si>
  <si>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</si>
  <si>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</si>
  <si>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</si>
  <si>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</si>
  <si>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</si>
  <si>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</si>
  <si>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</si>
  <si>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</si>
  <si>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</si>
  <si>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</si>
  <si>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</si>
  <si>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</si>
  <si>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</si>
  <si>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</si>
  <si>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</si>
  <si>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</si>
  <si>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</si>
  <si>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</si>
  <si>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</si>
  <si>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</si>
  <si>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</si>
  <si>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</si>
  <si>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</si>
  <si>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</si>
  <si>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</si>
  <si>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</si>
  <si>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</si>
  <si>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</si>
  <si>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</si>
  <si>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</si>
  <si>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</si>
  <si>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</si>
  <si>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</si>
  <si>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</si>
  <si>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</si>
  <si>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</si>
  <si>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</si>
  <si>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</si>
  <si>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</si>
  <si>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</si>
  <si>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</si>
  <si>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</si>
  <si>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</si>
  <si>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</si>
  <si>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</si>
  <si>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</si>
  <si>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</si>
  <si>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</si>
  <si>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</si>
  <si>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</si>
  <si>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</si>
  <si>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</si>
  <si>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</si>
  <si>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</si>
  <si>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</si>
  <si>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</si>
  <si>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</si>
  <si>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</si>
  <si>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</si>
  <si>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</si>
  <si>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</si>
  <si>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</si>
  <si>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</si>
  <si>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</si>
  <si>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</si>
  <si>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</si>
  <si>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</si>
  <si>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</si>
  <si>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</si>
  <si>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</si>
  <si>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</si>
  <si>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</si>
  <si>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</si>
  <si>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</si>
  <si>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</si>
  <si>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</si>
  <si>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</si>
  <si>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</si>
  <si>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</si>
  <si>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</si>
  <si>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</si>
  <si>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</si>
  <si>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</si>
  <si>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</si>
  <si>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</si>
  <si>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</si>
  <si>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</si>
  <si>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</si>
  <si>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</si>
  <si>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</si>
  <si>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</si>
  <si>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</si>
  <si>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</si>
  <si>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</si>
  <si>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</si>
  <si>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</si>
  <si>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</si>
  <si>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</si>
  <si>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</si>
  <si>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</si>
  <si>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</si>
  <si>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</si>
  <si>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</si>
  <si>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</si>
  <si>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</si>
  <si>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</si>
  <si>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</si>
  <si>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</si>
  <si>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</si>
  <si>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</si>
  <si>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</si>
  <si>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</si>
  <si>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</si>
  <si>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</si>
  <si>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</si>
  <si>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</si>
  <si>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</si>
  <si>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</si>
  <si>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</si>
  <si>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</si>
  <si>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</si>
  <si>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</si>
  <si>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</si>
  <si>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</si>
  <si>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</si>
  <si>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</si>
  <si>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</si>
  <si>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</si>
  <si>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</si>
  <si>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</si>
  <si>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</si>
  <si>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</si>
  <si>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</si>
  <si>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</si>
  <si>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</si>
  <si>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</si>
  <si>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</si>
  <si>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</si>
  <si>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</si>
  <si>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</si>
  <si>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</si>
  <si>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</si>
  <si>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</si>
  <si>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</si>
  <si>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</si>
  <si>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</si>
  <si>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</si>
  <si>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</si>
  <si>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</si>
  <si>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</si>
  <si>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</si>
  <si>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</si>
  <si>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</si>
  <si>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</si>
  <si>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</si>
  <si>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</si>
  <si>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</si>
  <si>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</si>
  <si>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</si>
  <si>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</si>
  <si>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</si>
  <si>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</si>
  <si>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</si>
  <si>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</si>
  <si>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</si>
  <si>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</si>
  <si>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</si>
  <si>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</si>
  <si>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</si>
  <si>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</si>
  <si>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</si>
  <si>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</si>
  <si>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</si>
  <si>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</si>
  <si>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</si>
  <si>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</si>
  <si>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</si>
  <si>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</si>
  <si>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</si>
  <si>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</si>
  <si>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</si>
  <si>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</si>
  <si>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</si>
  <si>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</si>
  <si>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</si>
  <si>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</si>
  <si>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</si>
  <si>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</si>
  <si>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</si>
  <si>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</si>
  <si>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</si>
  <si>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</si>
  <si>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</si>
  <si>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</si>
  <si>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</si>
  <si>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</si>
  <si>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</si>
  <si>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</si>
  <si>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</si>
  <si>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</si>
  <si>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</si>
  <si>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</si>
  <si>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</si>
  <si>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</si>
  <si>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</si>
  <si>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</si>
  <si>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</si>
  <si>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</si>
  <si>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</si>
  <si>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</si>
  <si>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</si>
  <si>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</si>
  <si>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</si>
  <si>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</si>
  <si>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</si>
  <si>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</si>
  <si>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</si>
  <si>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</si>
  <si>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</si>
  <si>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</si>
  <si>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</si>
  <si>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</si>
  <si>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</si>
  <si>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</si>
  <si>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</si>
  <si>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</si>
  <si>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</si>
  <si>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</si>
  <si>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</si>
  <si>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</si>
  <si>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</si>
  <si>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</si>
  <si>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</si>
  <si>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</si>
  <si>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</si>
  <si>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</si>
  <si>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</si>
  <si>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</si>
  <si>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</si>
  <si>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</si>
  <si>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</si>
  <si>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</si>
  <si>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</si>
  <si>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</si>
  <si>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</si>
  <si>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</si>
  <si>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</si>
  <si>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</si>
  <si>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</si>
  <si>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</si>
  <si>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</si>
  <si>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</si>
  <si>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</si>
  <si>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</si>
  <si>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</si>
  <si>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</si>
  <si>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</si>
  <si>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</si>
  <si>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</si>
  <si>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</si>
  <si>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</si>
  <si>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</si>
  <si>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</si>
  <si>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</si>
  <si>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</si>
  <si>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</si>
  <si>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</si>
  <si>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</si>
  <si>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</si>
  <si>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</si>
  <si>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</si>
  <si>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</si>
  <si>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</si>
  <si>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</si>
  <si>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</si>
  <si>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</si>
  <si>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</si>
  <si>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</si>
  <si>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</si>
  <si>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</si>
  <si>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</si>
  <si>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</si>
  <si>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</si>
  <si>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</si>
  <si>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</si>
  <si>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</si>
  <si>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</si>
  <si>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</si>
  <si>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</si>
  <si>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</si>
  <si>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</si>
  <si>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</si>
  <si>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</si>
  <si>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</si>
  <si>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</si>
  <si>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</si>
  <si>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</si>
  <si>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</si>
  <si>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</si>
  <si>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</si>
  <si>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</si>
  <si>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</si>
  <si>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</si>
  <si>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</si>
  <si>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</si>
  <si>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</si>
  <si>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</si>
  <si>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</si>
  <si>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</si>
  <si>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</si>
  <si>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</si>
  <si>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</si>
  <si>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</si>
  <si>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</si>
  <si>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</si>
  <si>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</si>
  <si>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</si>
  <si>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</si>
  <si>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</si>
  <si>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</si>
  <si>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</si>
  <si>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</si>
  <si>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</si>
  <si>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</si>
  <si>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</si>
  <si>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</si>
  <si>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</si>
  <si>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</si>
  <si>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</si>
  <si>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</si>
  <si>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</si>
  <si>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</si>
  <si>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</si>
  <si>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</si>
  <si>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</si>
  <si>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</si>
  <si>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</si>
  <si>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</si>
  <si>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</si>
  <si>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</si>
  <si>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</si>
  <si>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</si>
  <si>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</si>
  <si>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</si>
  <si>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</si>
  <si>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</si>
  <si>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</si>
  <si>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</si>
  <si>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</si>
  <si>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</si>
  <si>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</si>
  <si>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</si>
  <si>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</si>
  <si>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</si>
  <si>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</si>
  <si>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</si>
  <si>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</si>
  <si>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</si>
  <si>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</si>
  <si>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</si>
  <si>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</si>
  <si>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</si>
  <si>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</si>
  <si>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</si>
  <si>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</si>
  <si>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</si>
  <si>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</si>
  <si>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</si>
  <si>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</si>
  <si>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</si>
  <si>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</si>
  <si>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</si>
  <si>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</si>
  <si>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</si>
  <si>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</si>
  <si>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</si>
  <si>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</si>
  <si>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</si>
  <si>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</si>
  <si>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</si>
  <si>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</si>
  <si>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</si>
  <si>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</si>
  <si>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</si>
  <si>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</si>
  <si>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</si>
  <si>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</si>
  <si>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</si>
  <si>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</si>
  <si>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</si>
  <si>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</si>
  <si>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</si>
  <si>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</si>
  <si>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</si>
  <si>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</si>
  <si>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</si>
  <si>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</si>
  <si>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</si>
  <si>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</si>
  <si>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</si>
  <si>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</si>
  <si>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</si>
  <si>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</si>
  <si>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</si>
  <si>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</si>
  <si>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</si>
  <si>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</si>
  <si>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</si>
  <si>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</si>
  <si>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</si>
  <si>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</si>
  <si>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</si>
  <si>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</si>
  <si>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</si>
  <si>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</si>
  <si>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</si>
  <si>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</si>
  <si>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</si>
  <si>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</si>
  <si>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</si>
  <si>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</si>
  <si>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</si>
  <si>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</si>
  <si>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</si>
  <si>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</si>
  <si>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</si>
  <si>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</si>
  <si>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</si>
  <si>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</si>
  <si>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</si>
  <si>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</si>
  <si>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</si>
  <si>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</si>
  <si>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</si>
  <si>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</si>
  <si>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</si>
  <si>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</si>
  <si>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</si>
  <si>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</si>
  <si>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</si>
  <si>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</si>
  <si>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</si>
  <si>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</si>
  <si>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</si>
  <si>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</si>
  <si>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</si>
  <si>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</si>
  <si>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</si>
  <si>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</si>
  <si>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</si>
  <si>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</si>
  <si>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</si>
  <si>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</si>
  <si>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</si>
  <si>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</si>
  <si>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</si>
  <si>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</si>
  <si>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</si>
  <si>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</si>
  <si>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</si>
  <si>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</si>
  <si>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</si>
  <si>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</si>
  <si>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</si>
  <si>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</si>
  <si>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</si>
  <si>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</si>
  <si>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</si>
  <si>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</si>
  <si>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</si>
  <si>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</si>
  <si>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</si>
  <si>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</si>
  <si>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</si>
  <si>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</si>
  <si>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</si>
  <si>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</si>
  <si>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</si>
  <si>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</si>
  <si>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</si>
  <si>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</si>
  <si>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</si>
  <si>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</si>
  <si>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</si>
  <si>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</si>
  <si>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</si>
  <si>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</si>
  <si>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</si>
  <si>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</si>
  <si>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</si>
  <si>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</si>
  <si>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</si>
  <si>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</si>
  <si>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</si>
  <si>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</si>
  <si>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</si>
  <si>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</si>
  <si>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</si>
  <si>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</si>
  <si>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</si>
  <si>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</si>
  <si>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</si>
  <si>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</si>
  <si>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</si>
  <si>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</si>
  <si>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</si>
  <si>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</si>
  <si>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</si>
  <si>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</si>
  <si>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</si>
  <si>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</si>
  <si>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</si>
  <si>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</si>
  <si>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</si>
  <si>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</si>
  <si>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</si>
  <si>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</si>
  <si>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</si>
  <si>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</si>
  <si>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</si>
  <si>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</si>
  <si>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</si>
  <si>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</si>
  <si>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</si>
  <si>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</si>
  <si>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</si>
  <si>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</si>
  <si>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</si>
  <si>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</si>
  <si>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</si>
  <si>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</si>
  <si>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</si>
  <si>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</si>
  <si>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</si>
  <si>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</si>
  <si>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</si>
  <si>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</si>
  <si>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</si>
  <si>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</si>
  <si>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</si>
  <si>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</si>
  <si>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</si>
  <si>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</si>
  <si>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</si>
  <si>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</si>
  <si>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</si>
  <si>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</si>
  <si>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</si>
  <si>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</si>
  <si>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</si>
  <si>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</si>
  <si>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</si>
  <si>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</si>
  <si>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</si>
  <si>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</si>
  <si>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</si>
  <si>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</si>
  <si>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</si>
  <si>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</si>
  <si>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</si>
  <si>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</si>
  <si>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</si>
  <si>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</si>
  <si>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</si>
  <si>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</si>
  <si>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</si>
  <si>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</si>
  <si>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</si>
  <si>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</si>
  <si>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</si>
  <si>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</si>
  <si>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</si>
  <si>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</si>
  <si>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</si>
  <si>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</si>
  <si>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</si>
  <si>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</si>
  <si>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</si>
  <si>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</si>
  <si>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</si>
  <si>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</si>
  <si>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</si>
  <si>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</si>
  <si>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</si>
  <si>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</si>
  <si>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</si>
  <si>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</si>
  <si>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</si>
  <si>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</si>
  <si>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</si>
  <si>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</si>
  <si>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</si>
  <si>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</si>
  <si>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</si>
  <si>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</si>
  <si>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</si>
  <si>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</si>
  <si>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</si>
  <si>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</si>
  <si>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</si>
  <si>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</si>
  <si>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</si>
  <si>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</si>
  <si>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</si>
  <si>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</si>
  <si>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</si>
  <si>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</si>
  <si>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</si>
  <si>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</si>
  <si>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</si>
  <si>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</si>
  <si>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</si>
  <si>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</si>
  <si>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</si>
  <si>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</si>
  <si>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</si>
  <si>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</si>
  <si>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</si>
  <si>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</si>
  <si>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</si>
  <si>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</si>
  <si>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</si>
  <si>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</si>
  <si>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</si>
  <si>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</si>
  <si>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</si>
  <si>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</si>
  <si>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</si>
  <si>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</si>
  <si>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</si>
  <si>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</si>
  <si>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</si>
  <si>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</si>
  <si>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</si>
  <si>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</si>
  <si>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</si>
  <si>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</si>
  <si>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</si>
  <si>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</si>
  <si>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</si>
  <si>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</si>
  <si>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</si>
  <si>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</si>
  <si>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</si>
  <si>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</si>
  <si>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</si>
  <si>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</si>
  <si>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</si>
  <si>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</si>
  <si>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</si>
  <si>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</si>
  <si>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</si>
  <si>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</si>
  <si>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</si>
  <si>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</si>
  <si>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</si>
  <si>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</si>
  <si>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</si>
  <si>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</si>
  <si>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</si>
  <si>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</si>
  <si>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</si>
  <si>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</si>
  <si>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</si>
  <si>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</si>
  <si>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</si>
  <si>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</si>
  <si>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</si>
  <si>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</si>
  <si>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</si>
  <si>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</si>
  <si>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</si>
  <si>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</si>
  <si>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</si>
  <si>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</si>
  <si>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</si>
  <si>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</si>
  <si>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</si>
  <si>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</si>
  <si>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</si>
  <si>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</si>
  <si>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</si>
  <si>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</si>
  <si>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</si>
  <si>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</si>
  <si>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</si>
  <si>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</si>
  <si>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</si>
  <si>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</si>
  <si>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</si>
  <si>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</si>
  <si>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</si>
  <si>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</si>
  <si>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</si>
  <si>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</si>
  <si>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</si>
  <si>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</si>
  <si>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</si>
  <si>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</si>
  <si>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</si>
  <si>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</si>
  <si>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</si>
  <si>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</si>
  <si>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</si>
  <si>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</si>
  <si>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</si>
  <si>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</si>
  <si>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</si>
  <si>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</si>
  <si>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</si>
  <si>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</si>
  <si>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</si>
  <si>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</si>
  <si>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</si>
  <si>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</si>
  <si>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</si>
  <si>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</si>
  <si>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</si>
  <si>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</si>
  <si>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</si>
  <si>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</si>
  <si>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</si>
  <si>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</si>
  <si>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</si>
  <si>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</si>
  <si>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</si>
  <si>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</si>
  <si>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</si>
  <si>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</si>
  <si>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</si>
  <si>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</si>
  <si>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</si>
  <si>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</si>
  <si>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</si>
  <si>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</si>
  <si>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</si>
  <si>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</si>
  <si>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</si>
  <si>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</si>
  <si>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</si>
  <si>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</si>
  <si>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</si>
  <si>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</si>
  <si>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</si>
  <si>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</si>
  <si>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</si>
  <si>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</si>
  <si>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</si>
  <si>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</si>
  <si>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</si>
  <si>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</si>
  <si>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</si>
  <si>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</si>
  <si>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</si>
  <si>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</si>
  <si>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</si>
  <si>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</si>
  <si>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</si>
  <si>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</si>
  <si>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</si>
  <si>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</si>
  <si>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</si>
  <si>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</si>
  <si>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</si>
  <si>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</si>
  <si>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</si>
  <si>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</si>
  <si>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</si>
  <si>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</si>
  <si>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</si>
  <si>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</si>
  <si>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</si>
  <si>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</si>
  <si>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</si>
  <si>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</si>
  <si>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</si>
  <si>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</si>
  <si>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</si>
  <si>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</si>
  <si>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</si>
  <si>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</si>
  <si>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</si>
  <si>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</si>
  <si>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</si>
  <si>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</si>
  <si>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</si>
  <si>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</si>
  <si>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</si>
  <si>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</si>
  <si>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</si>
  <si>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</si>
  <si>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</si>
  <si>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</si>
  <si>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</si>
  <si>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</si>
  <si>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</si>
  <si>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</si>
  <si>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</si>
  <si>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</si>
  <si>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</si>
  <si>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</si>
  <si>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</si>
  <si>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</si>
  <si>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</si>
  <si>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</si>
  <si>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</si>
  <si>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</si>
  <si>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</si>
  <si>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</si>
  <si>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</si>
  <si>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</si>
  <si>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</si>
  <si>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</si>
  <si>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</si>
  <si>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</si>
  <si>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</si>
  <si>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</si>
  <si>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</si>
  <si>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</si>
  <si>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</si>
  <si>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</si>
  <si>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</si>
  <si>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</si>
  <si>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</si>
  <si>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</si>
  <si>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</si>
  <si>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</si>
  <si>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</si>
  <si>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</si>
  <si>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</si>
  <si>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</si>
  <si>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</si>
  <si>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</si>
  <si>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</si>
  <si>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</si>
  <si>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</si>
  <si>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</si>
  <si>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</si>
  <si>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</si>
  <si>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</si>
  <si>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</si>
  <si>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</si>
  <si>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</si>
  <si>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</si>
  <si>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</si>
  <si>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</si>
  <si>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</si>
  <si>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</si>
  <si>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</si>
  <si>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</si>
  <si>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</si>
  <si>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</si>
  <si>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</si>
  <si>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</si>
  <si>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</si>
  <si>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</si>
  <si>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</si>
  <si>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</si>
  <si>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</si>
  <si>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</si>
  <si>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</si>
  <si>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</si>
  <si>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</si>
  <si>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</si>
  <si>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</si>
  <si>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</si>
  <si>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</si>
  <si>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</si>
  <si>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</si>
  <si>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</si>
  <si>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</si>
  <si>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</si>
  <si>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</si>
  <si>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</si>
  <si>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</si>
  <si>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</si>
  <si>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</si>
  <si>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</si>
  <si>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</si>
  <si>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</si>
  <si>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</si>
  <si>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</si>
  <si>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</si>
  <si>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</si>
  <si>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</si>
  <si>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</si>
  <si>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</si>
  <si>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</si>
  <si>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</si>
  <si>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</si>
  <si>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</si>
  <si>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</si>
  <si>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</si>
  <si>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</si>
  <si>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</si>
  <si>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</si>
  <si>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</si>
  <si>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</si>
  <si>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</si>
  <si>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</si>
  <si>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</si>
  <si>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</si>
  <si>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</si>
  <si>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</si>
  <si>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</si>
  <si>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</si>
  <si>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</si>
  <si>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</si>
  <si>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</si>
  <si>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</si>
  <si>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</si>
  <si>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</si>
  <si>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</si>
  <si>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</si>
  <si>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</si>
  <si>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</si>
  <si>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</si>
  <si>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</si>
  <si>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</si>
  <si>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</si>
  <si>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</si>
  <si>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</si>
  <si>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</si>
  <si>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</si>
  <si>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</si>
  <si>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</si>
  <si>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</si>
  <si>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</si>
  <si>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</si>
  <si>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</si>
  <si>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</si>
  <si>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</si>
  <si>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</si>
  <si>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</si>
  <si>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</si>
  <si>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</si>
  <si>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</si>
  <si>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</si>
  <si>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</si>
  <si>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</si>
  <si>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</si>
  <si>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</si>
  <si>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</si>
  <si>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</si>
  <si>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</si>
  <si>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</si>
  <si>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</si>
  <si>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</si>
  <si>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</si>
  <si>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</si>
  <si>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</si>
  <si>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</si>
  <si>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</si>
  <si>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</si>
  <si>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</si>
  <si>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</si>
  <si>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</si>
  <si>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</si>
  <si>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</si>
  <si>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</si>
  <si>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</si>
  <si>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</si>
  <si>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</si>
  <si>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</si>
  <si>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</si>
  <si>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</si>
  <si>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</si>
  <si>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</si>
  <si>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</si>
  <si>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</si>
  <si>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</si>
  <si>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</si>
  <si>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</si>
  <si>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</si>
  <si>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</si>
  <si>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</si>
  <si>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</si>
  <si>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</si>
  <si>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</si>
  <si>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</si>
  <si>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</si>
  <si>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</si>
  <si>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</si>
  <si>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</si>
  <si>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</si>
  <si>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</si>
  <si>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</si>
  <si>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</si>
  <si>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</si>
  <si>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</si>
  <si>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</si>
  <si>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</si>
  <si>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</si>
  <si>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</si>
  <si>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</si>
  <si>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</si>
  <si>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</si>
  <si>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</si>
  <si>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</si>
  <si>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</si>
  <si>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</si>
  <si>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</si>
  <si>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</si>
  <si>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</si>
  <si>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</si>
  <si>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</si>
  <si>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</si>
  <si>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</si>
  <si>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</si>
  <si>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</si>
  <si>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</si>
  <si>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</si>
  <si>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</si>
  <si>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</si>
  <si>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</si>
  <si>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</si>
  <si>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</si>
  <si>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</si>
  <si>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</si>
  <si>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</si>
  <si>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</si>
  <si>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</si>
  <si>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</si>
  <si>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</si>
  <si>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</si>
  <si>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</si>
  <si>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</si>
  <si>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</si>
  <si>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</si>
  <si>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</si>
  <si>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</si>
  <si>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</si>
  <si>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</si>
  <si>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</si>
  <si>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</si>
  <si>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</si>
  <si>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</si>
  <si>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</si>
  <si>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</si>
  <si>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</si>
  <si>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</si>
  <si>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</si>
  <si>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</si>
  <si>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</si>
  <si>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</si>
  <si>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</si>
  <si>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</si>
  <si>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</si>
  <si>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</si>
  <si>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</si>
  <si>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</si>
  <si>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</si>
  <si>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</si>
  <si>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</si>
  <si>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</si>
  <si>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</si>
  <si>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</si>
  <si>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</si>
  <si>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</si>
  <si>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</si>
  <si>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</si>
  <si>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</si>
  <si>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</si>
  <si>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</si>
  <si>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</si>
  <si>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</si>
  <si>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</si>
  <si>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</si>
  <si>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</si>
  <si>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</si>
  <si>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</si>
  <si>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</si>
  <si>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</si>
  <si>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</si>
  <si>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</si>
  <si>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</si>
  <si>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</si>
  <si>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</si>
  <si>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</si>
  <si>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</si>
  <si>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</si>
  <si>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</si>
  <si>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</si>
  <si>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</si>
  <si>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</si>
  <si>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</si>
  <si>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</si>
  <si>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</si>
  <si>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</si>
  <si>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</si>
  <si>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</si>
  <si>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</si>
  <si>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</si>
  <si>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</si>
  <si>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</si>
  <si>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</si>
  <si>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</si>
  <si>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</si>
  <si>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</si>
  <si>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</si>
  <si>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</si>
  <si>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</si>
  <si>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</si>
  <si>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</si>
  <si>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</si>
  <si>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</si>
  <si>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</si>
  <si>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</si>
  <si>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</si>
  <si>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</si>
  <si>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</si>
  <si>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</si>
  <si>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</si>
  <si>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</si>
  <si>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</si>
  <si>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</si>
  <si>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</si>
  <si>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</si>
  <si>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</si>
  <si>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</si>
  <si>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</si>
  <si>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</si>
  <si>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</si>
  <si>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</si>
  <si>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</si>
  <si>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</si>
  <si>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</si>
  <si>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</si>
  <si>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</si>
  <si>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</si>
  <si>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</si>
  <si>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</si>
  <si>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</si>
  <si>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</si>
  <si>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</si>
  <si>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</si>
  <si>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</si>
  <si>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</si>
  <si>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</si>
  <si>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</si>
  <si>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</si>
  <si>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</si>
  <si>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</si>
  <si>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</si>
  <si>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</si>
  <si>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</si>
  <si>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</si>
  <si>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</si>
  <si>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</si>
  <si>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</si>
  <si>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</si>
  <si>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</si>
  <si>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</si>
  <si>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</si>
  <si>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</si>
  <si>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</si>
  <si>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</si>
  <si>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</si>
  <si>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</si>
  <si>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</si>
  <si>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</si>
  <si>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</si>
  <si>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</si>
  <si>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</si>
  <si>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</si>
  <si>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</si>
  <si>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</si>
  <si>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</si>
  <si>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</si>
  <si>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</si>
  <si>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</si>
  <si>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</si>
  <si>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</si>
  <si>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</si>
  <si>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</si>
  <si>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</si>
  <si>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</si>
  <si>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</si>
  <si>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</si>
  <si>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</si>
  <si>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</si>
  <si>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</si>
  <si>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</si>
  <si>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</si>
  <si>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</si>
  <si>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</si>
  <si>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</si>
  <si>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</si>
  <si>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</si>
  <si>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</si>
  <si>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</si>
  <si>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</si>
  <si>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</si>
  <si>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</si>
  <si>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</si>
  <si>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</si>
  <si>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</si>
  <si>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</si>
  <si>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</si>
  <si>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</si>
  <si>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</si>
  <si>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</si>
  <si>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</si>
  <si>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</si>
  <si>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</si>
  <si>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</si>
  <si>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</si>
  <si>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</si>
  <si>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</si>
  <si>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</si>
  <si>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</si>
  <si>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</si>
  <si>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</si>
  <si>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</si>
  <si>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</si>
  <si>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</si>
  <si>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</si>
  <si>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</si>
  <si>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</si>
  <si>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</si>
  <si>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</si>
  <si>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</si>
  <si>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</si>
  <si>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</si>
  <si>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</si>
  <si>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</si>
  <si>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</si>
  <si>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</si>
  <si>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</si>
  <si>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</si>
  <si>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</si>
  <si>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</si>
  <si>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</si>
  <si>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</si>
  <si>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</si>
  <si>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</si>
  <si>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</si>
  <si>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</si>
  <si>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</si>
  <si>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</si>
  <si>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</si>
  <si>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</si>
  <si>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</si>
  <si>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</si>
  <si>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</si>
  <si>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</si>
  <si>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</si>
  <si>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</si>
  <si>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</si>
  <si>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</si>
  <si>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</si>
  <si>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</si>
  <si>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</si>
  <si>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</si>
  <si>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</si>
  <si>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</si>
  <si>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</si>
  <si>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</si>
  <si>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</si>
  <si>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</si>
  <si>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</si>
  <si>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</si>
  <si>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</si>
  <si>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</si>
  <si>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</si>
  <si>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</si>
  <si>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</si>
  <si>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</si>
  <si>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</si>
  <si>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</si>
  <si>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</si>
  <si>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</si>
  <si>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</si>
  <si>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</si>
  <si>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</si>
  <si>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</si>
  <si>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</si>
  <si>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</si>
  <si>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</si>
  <si>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</si>
  <si>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</si>
  <si>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</si>
  <si>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</si>
  <si>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</si>
  <si>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</si>
  <si>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</si>
  <si>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</si>
  <si>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</si>
  <si>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</si>
  <si>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</si>
  <si>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</si>
  <si>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</si>
  <si>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</si>
  <si>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</si>
  <si>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</si>
  <si>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</si>
  <si>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</si>
  <si>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</si>
  <si>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</si>
  <si>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</si>
  <si>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</si>
  <si>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</si>
  <si>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</si>
  <si>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</si>
  <si>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</si>
  <si>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</si>
  <si>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</si>
  <si>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</si>
  <si>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</si>
  <si>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</si>
  <si>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</si>
  <si>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</si>
  <si>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</si>
  <si>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</si>
  <si>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</si>
  <si>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</si>
  <si>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</si>
  <si>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</si>
  <si>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</si>
  <si>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</si>
  <si>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</si>
  <si>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</si>
  <si>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</si>
  <si>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</si>
  <si>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</si>
  <si>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</si>
  <si>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</si>
  <si>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</si>
  <si>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</si>
  <si>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</si>
  <si>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</si>
  <si>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</si>
  <si>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</si>
  <si>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</si>
  <si>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</si>
  <si>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</si>
  <si>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</si>
  <si>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</si>
  <si>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</si>
  <si>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</si>
  <si>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</si>
  <si>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</si>
  <si>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</si>
  <si>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</si>
  <si>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</si>
  <si>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</si>
  <si>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</si>
  <si>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</si>
  <si>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</si>
  <si>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</si>
  <si>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</si>
  <si>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</si>
  <si>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</si>
  <si>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</si>
  <si>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</si>
  <si>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</si>
  <si>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</si>
  <si>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</si>
  <si>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</si>
  <si>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</si>
  <si>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</si>
  <si>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</si>
  <si>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</si>
  <si>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</si>
  <si>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</si>
  <si>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</si>
  <si>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</si>
  <si>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</si>
  <si>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</si>
  <si>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</si>
  <si>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</si>
  <si>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</si>
  <si>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</si>
  <si>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</si>
  <si>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</si>
  <si>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</si>
  <si>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</si>
  <si>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</si>
  <si>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</si>
  <si>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</si>
  <si>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</si>
  <si>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</si>
  <si>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</si>
  <si>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</si>
  <si>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</si>
  <si>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</si>
  <si>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</si>
  <si>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</si>
  <si>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</si>
  <si>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</si>
  <si>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</si>
  <si>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</si>
  <si>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</si>
  <si>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</si>
  <si>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</si>
  <si>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</si>
  <si>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</si>
  <si>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</si>
  <si>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</si>
  <si>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</si>
  <si>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</si>
  <si>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</si>
  <si>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</si>
  <si>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</si>
  <si>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</si>
  <si>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</si>
  <si>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</si>
  <si>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</si>
  <si>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</si>
  <si>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</si>
  <si>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</si>
  <si>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</si>
  <si>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</si>
  <si>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</si>
  <si>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</si>
  <si>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</si>
  <si>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</si>
  <si>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</si>
  <si>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</si>
  <si>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</si>
  <si>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</si>
  <si>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</si>
  <si>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</si>
  <si>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</si>
  <si>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</si>
  <si>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</si>
  <si>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</si>
  <si>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</si>
  <si>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</si>
  <si>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</si>
  <si>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</si>
  <si>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</si>
  <si>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</si>
  <si>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</si>
  <si>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</si>
  <si>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</si>
  <si>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</si>
  <si>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</si>
  <si>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</si>
  <si>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</si>
  <si>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</si>
  <si>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</si>
  <si>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</si>
  <si>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</si>
  <si>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</si>
  <si>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</si>
  <si>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</si>
  <si>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</si>
  <si>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</si>
  <si>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</si>
  <si>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</si>
  <si>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</si>
  <si>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</si>
  <si>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</si>
  <si>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</si>
  <si>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</si>
  <si>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</si>
  <si>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</si>
  <si>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</si>
  <si>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</si>
  <si>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</si>
  <si>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</si>
  <si>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</si>
  <si>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</si>
  <si>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</si>
  <si>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</si>
  <si>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</si>
  <si>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</si>
  <si>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</si>
  <si>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</si>
  <si>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</si>
  <si>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</si>
  <si>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</si>
  <si>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</si>
  <si>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</si>
  <si>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</si>
  <si>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</si>
  <si>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</si>
  <si>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</si>
  <si>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</si>
  <si>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</si>
  <si>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</si>
  <si>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</si>
  <si>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</si>
  <si>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</si>
  <si>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</si>
  <si>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</si>
  <si>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</si>
  <si>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</si>
  <si>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</si>
  <si>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</si>
  <si>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</si>
  <si>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</si>
  <si>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</si>
  <si>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</si>
  <si>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</si>
  <si>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</si>
  <si>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</si>
  <si>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</si>
  <si>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</si>
  <si>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</si>
  <si>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</si>
  <si>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</si>
  <si>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</si>
  <si>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</si>
  <si>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</si>
  <si>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</si>
  <si>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</si>
  <si>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</si>
  <si>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</si>
  <si>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</si>
  <si>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</si>
  <si>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</si>
  <si>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</si>
  <si>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</si>
  <si>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</si>
  <si>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</si>
  <si>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</si>
  <si>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</si>
  <si>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</si>
  <si>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</si>
  <si>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</si>
  <si>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</si>
  <si>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</si>
  <si>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</si>
  <si>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</si>
  <si>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</si>
  <si>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</si>
  <si>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</si>
  <si>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</si>
  <si>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</si>
  <si>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</si>
  <si>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</si>
  <si>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</si>
  <si>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</si>
  <si>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</si>
  <si>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</si>
  <si>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</si>
  <si>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</si>
  <si>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</si>
  <si>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</si>
  <si>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</si>
  <si>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</si>
  <si>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</si>
  <si>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</si>
  <si>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</si>
  <si>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</si>
  <si>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</si>
  <si>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</si>
  <si>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</si>
  <si>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</si>
  <si>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</si>
  <si>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</si>
  <si>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</si>
  <si>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</si>
  <si>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</si>
  <si>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</si>
  <si>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</si>
  <si>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</si>
  <si>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</si>
  <si>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</si>
  <si>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</si>
  <si>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</si>
  <si>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</si>
  <si>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</si>
  <si>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</si>
  <si>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</si>
  <si>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</si>
  <si>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</si>
  <si>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</si>
  <si>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</si>
  <si>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</si>
  <si>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</si>
  <si>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</si>
  <si>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</si>
  <si>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</si>
  <si>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</si>
  <si>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</si>
  <si>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</si>
  <si>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</si>
  <si>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</si>
  <si>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</si>
  <si>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</si>
  <si>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</si>
  <si>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</si>
  <si>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</si>
  <si>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</si>
  <si>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</si>
  <si>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</si>
  <si>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</si>
  <si>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</si>
  <si>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</si>
  <si>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</si>
  <si>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</si>
  <si>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</si>
  <si>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</si>
  <si>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</si>
  <si>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</si>
  <si>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</si>
  <si>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</si>
  <si>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</si>
  <si>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</si>
  <si>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</si>
  <si>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</si>
  <si>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</si>
  <si>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</si>
  <si>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</si>
  <si>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</si>
  <si>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</si>
  <si>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</si>
  <si>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</si>
  <si>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</si>
  <si>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</si>
  <si>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</si>
  <si>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</si>
  <si>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</si>
  <si>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</si>
  <si>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</si>
  <si>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</si>
  <si>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</si>
  <si>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</si>
  <si>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</si>
  <si>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</si>
  <si>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</si>
  <si>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</si>
  <si>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</si>
  <si>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</si>
  <si>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</si>
  <si>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</si>
  <si>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</si>
  <si>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</si>
  <si>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</si>
  <si>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</si>
  <si>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</si>
  <si>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</si>
  <si>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</si>
  <si>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</si>
  <si>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</si>
  <si>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</si>
  <si>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</si>
  <si>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</si>
  <si>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</si>
  <si>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</si>
  <si>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</si>
  <si>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</si>
  <si>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</si>
  <si>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</si>
  <si>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</si>
  <si>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</si>
  <si>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</si>
  <si>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</si>
  <si>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</si>
  <si>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</si>
  <si>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</si>
  <si>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</si>
  <si>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</si>
  <si>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</si>
  <si>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</si>
  <si>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</si>
  <si>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</si>
  <si>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</si>
  <si>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</si>
  <si>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</si>
  <si>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</si>
  <si>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</si>
  <si>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</si>
  <si>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</si>
  <si>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</si>
  <si>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</si>
  <si>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</si>
  <si>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</si>
  <si>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</si>
  <si>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</si>
  <si>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</si>
  <si>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</si>
  <si>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</si>
  <si>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</si>
  <si>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</si>
  <si>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</si>
  <si>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</si>
  <si>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</si>
  <si>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</si>
  <si>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</si>
  <si>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</si>
  <si>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</si>
  <si>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</si>
  <si>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</si>
  <si>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</si>
  <si>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</si>
  <si>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</si>
  <si>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</si>
  <si>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</si>
  <si>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</si>
  <si>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</si>
  <si>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</si>
  <si>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</si>
  <si>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</si>
  <si>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</si>
  <si>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</si>
  <si>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</si>
  <si>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</si>
  <si>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</si>
  <si>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</si>
  <si>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</si>
  <si>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</si>
  <si>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</si>
  <si>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</si>
  <si>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</si>
  <si>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</si>
  <si>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</si>
  <si>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</si>
  <si>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</si>
  <si>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</si>
  <si>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</si>
  <si>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</si>
  <si>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</si>
  <si>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</si>
  <si>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</si>
  <si>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</si>
  <si>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</si>
  <si>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</si>
  <si>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</si>
  <si>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</si>
  <si>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</si>
  <si>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</si>
  <si>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</si>
  <si>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</si>
  <si>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</si>
  <si>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</si>
  <si>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</si>
  <si>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</si>
  <si>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</si>
  <si>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</si>
  <si>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</si>
  <si>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</si>
  <si>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</si>
  <si>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</si>
  <si>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</si>
  <si>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</si>
  <si>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</si>
  <si>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</si>
  <si>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</si>
  <si>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</si>
  <si>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</si>
  <si>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</si>
  <si>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</si>
  <si>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</si>
  <si>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</si>
  <si>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</si>
  <si>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</si>
  <si>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</si>
  <si>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</si>
  <si>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</si>
  <si>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</si>
  <si>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</si>
  <si>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</si>
  <si>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</si>
  <si>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</si>
  <si>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</si>
  <si>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</si>
  <si>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</si>
  <si>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</si>
  <si>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</si>
  <si>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</si>
  <si>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</si>
  <si>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</si>
  <si>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</si>
  <si>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</si>
  <si>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</si>
  <si>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</si>
  <si>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</si>
  <si>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</si>
  <si>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</si>
  <si>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</si>
  <si>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</si>
  <si>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</si>
  <si>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</si>
  <si>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</si>
  <si>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</si>
  <si>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</si>
  <si>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</si>
  <si>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</si>
  <si>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</si>
  <si>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</si>
  <si>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</si>
  <si>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</si>
  <si>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</si>
  <si>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</si>
  <si>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</si>
  <si>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</si>
  <si>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</si>
  <si>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</si>
  <si>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</si>
  <si>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</si>
  <si>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</si>
  <si>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</si>
  <si>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</si>
  <si>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</si>
  <si>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</si>
  <si>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</si>
  <si>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</si>
  <si>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</si>
  <si>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</si>
  <si>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</si>
  <si>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</si>
  <si>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</si>
  <si>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</si>
  <si>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</si>
  <si>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</si>
  <si>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</si>
  <si>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</si>
  <si>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</si>
  <si>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</si>
  <si>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</si>
  <si>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</si>
  <si>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</si>
  <si>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</si>
  <si>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</si>
  <si>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</si>
  <si>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</si>
  <si>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</si>
  <si>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</si>
  <si>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</si>
  <si>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</si>
  <si>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</si>
  <si>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</si>
  <si>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</si>
  <si>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</si>
  <si>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</si>
  <si>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</si>
  <si>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</si>
  <si>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</si>
  <si>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</si>
  <si>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</si>
  <si>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</si>
  <si>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</si>
  <si>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</si>
  <si>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</si>
  <si>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</si>
  <si>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</si>
  <si>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</si>
  <si>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</si>
  <si>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</si>
  <si>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</si>
  <si>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</si>
  <si>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</si>
  <si>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</si>
  <si>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</si>
  <si>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</si>
  <si>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</si>
  <si>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</si>
  <si>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</si>
  <si>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</si>
  <si>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</si>
  <si>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</si>
  <si>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</si>
  <si>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</si>
  <si>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</si>
  <si>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</si>
  <si>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</si>
  <si>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</si>
  <si>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</si>
  <si>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</si>
  <si>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</si>
  <si>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</si>
  <si>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</si>
  <si>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</si>
  <si>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</si>
  <si>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</si>
  <si>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</si>
  <si>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</si>
  <si>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</si>
  <si>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</si>
  <si>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</si>
  <si>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</si>
  <si>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</si>
  <si>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</si>
  <si>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</si>
  <si>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</si>
  <si>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</si>
  <si>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</si>
  <si>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</si>
  <si>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</si>
  <si>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</si>
  <si>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</si>
  <si>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</si>
  <si>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</si>
  <si>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</si>
  <si>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</si>
  <si>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</si>
  <si>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</si>
  <si>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</si>
  <si>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</si>
  <si>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</si>
  <si>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</si>
  <si>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</si>
  <si>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</si>
  <si>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</si>
  <si>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</si>
  <si>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</si>
  <si>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</si>
  <si>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</si>
  <si>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</si>
  <si>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</si>
  <si>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</si>
  <si>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</si>
  <si>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</si>
  <si>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</si>
  <si>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</si>
  <si>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</si>
  <si>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</si>
  <si>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</si>
  <si>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</si>
  <si>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</si>
  <si>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</si>
  <si>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</si>
  <si>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</si>
  <si>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</si>
  <si>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</si>
  <si>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</si>
  <si>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</si>
  <si>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</si>
  <si>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</si>
  <si>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</si>
  <si>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</si>
  <si>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</si>
  <si>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</si>
  <si>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</si>
  <si>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</si>
  <si>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</si>
  <si>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</si>
  <si>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</si>
  <si>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</si>
  <si>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</si>
  <si>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</si>
  <si>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</si>
  <si>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</si>
  <si>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</si>
  <si>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</si>
  <si>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</si>
  <si>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</si>
  <si>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</si>
  <si>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</si>
  <si>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</si>
  <si>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</si>
  <si>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</si>
  <si>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</si>
  <si>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</si>
  <si>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</si>
  <si>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</si>
  <si>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</si>
  <si>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</si>
  <si>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</si>
  <si>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</si>
  <si>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</si>
  <si>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</si>
  <si>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</si>
  <si>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</si>
  <si>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</si>
  <si>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</si>
  <si>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</si>
  <si>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</si>
  <si>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</si>
  <si>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</si>
  <si>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</si>
  <si>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</si>
  <si>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</si>
  <si>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</si>
  <si>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</si>
  <si>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</si>
  <si>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</si>
  <si>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</si>
  <si>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</si>
  <si>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</si>
  <si>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</si>
  <si>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</si>
  <si>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</si>
  <si>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</si>
  <si>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</si>
  <si>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</si>
  <si>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</si>
  <si>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</si>
  <si>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</si>
  <si>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</si>
  <si>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</si>
  <si>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</si>
  <si>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</si>
  <si>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</si>
  <si>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</si>
  <si>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</si>
  <si>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</si>
  <si>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</si>
  <si>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</si>
  <si>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</si>
  <si>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</si>
  <si>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</si>
  <si>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</si>
  <si>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</si>
  <si>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</si>
  <si>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</si>
  <si>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</si>
  <si>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</si>
  <si>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</si>
  <si>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</si>
  <si>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</si>
  <si>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</si>
  <si>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</si>
  <si>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</si>
  <si>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</si>
  <si>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</si>
  <si>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</si>
  <si>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</si>
  <si>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</si>
  <si>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</si>
  <si>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</si>
  <si>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</si>
  <si>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</si>
  <si>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</si>
  <si>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</si>
  <si>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</si>
  <si>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</si>
  <si>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</si>
  <si>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</si>
  <si>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</si>
  <si>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</si>
  <si>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</si>
  <si>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</si>
  <si>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</si>
  <si>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</si>
  <si>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</si>
  <si>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</si>
  <si>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</si>
  <si>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</si>
  <si>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</si>
  <si>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</si>
  <si>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</si>
  <si>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</si>
  <si>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</si>
  <si>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</si>
  <si>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</si>
  <si>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</si>
  <si>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</si>
  <si>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</si>
  <si>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</si>
  <si>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</si>
  <si>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</si>
  <si>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</si>
  <si>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</si>
  <si>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</si>
  <si>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</si>
  <si>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</si>
  <si>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</si>
  <si>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</si>
  <si>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</si>
  <si>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</si>
  <si>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</si>
  <si>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</si>
  <si>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</si>
  <si>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</si>
  <si>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</si>
  <si>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</si>
  <si>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</si>
  <si>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</si>
  <si>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</si>
  <si>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</si>
  <si>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</si>
  <si>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</si>
  <si>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</si>
  <si>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</si>
  <si>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</si>
  <si>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</si>
  <si>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</si>
  <si>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</si>
  <si>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</si>
  <si>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</si>
  <si>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</si>
  <si>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</si>
  <si>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</si>
  <si>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</si>
  <si>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</si>
  <si>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</si>
  <si>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</si>
  <si>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</si>
  <si>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</si>
  <si>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</si>
  <si>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</si>
  <si>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</si>
  <si>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</si>
  <si>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</si>
  <si>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</si>
  <si>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</si>
  <si>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</si>
  <si>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</si>
  <si>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</si>
  <si>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</si>
  <si>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</si>
  <si>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</si>
  <si>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</si>
  <si>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</si>
  <si>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</si>
  <si>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</si>
  <si>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</si>
  <si>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</si>
  <si>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</si>
  <si>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</si>
  <si>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</si>
  <si>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</si>
  <si>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</si>
  <si>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</si>
  <si>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</si>
  <si>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</si>
  <si>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</si>
  <si>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</si>
  <si>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</si>
  <si>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</si>
  <si>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</si>
  <si>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</si>
  <si>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</si>
  <si>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</si>
  <si>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</si>
  <si>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</si>
  <si>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</si>
  <si>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</si>
  <si>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</si>
  <si>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</si>
  <si>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</si>
  <si>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</si>
  <si>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</si>
  <si>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</si>
  <si>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</si>
  <si>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</si>
  <si>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</si>
  <si>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</si>
  <si>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</si>
  <si>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</si>
  <si>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</si>
  <si>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</si>
  <si>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</si>
  <si>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</si>
  <si>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</si>
  <si>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</si>
  <si>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</si>
  <si>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</si>
  <si>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</si>
  <si>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</si>
  <si>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</si>
  <si>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</si>
  <si>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</si>
  <si>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</si>
  <si>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</si>
  <si>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</si>
  <si>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</si>
  <si>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</si>
  <si>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</si>
  <si>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</si>
  <si>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</si>
  <si>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</si>
  <si>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</si>
  <si>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</si>
  <si>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</si>
  <si>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</si>
  <si>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</si>
  <si>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</si>
  <si>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</si>
  <si>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</si>
  <si>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</si>
  <si>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</si>
  <si>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</si>
  <si>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</si>
  <si>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</si>
  <si>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</si>
  <si>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</si>
  <si>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</si>
  <si>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</si>
  <si>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</si>
  <si>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</si>
  <si>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</si>
  <si>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</si>
  <si>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</si>
  <si>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</si>
  <si>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</si>
  <si>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</si>
  <si>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</si>
  <si>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</si>
  <si>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</si>
  <si>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</si>
  <si>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</si>
  <si>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</si>
  <si>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</si>
  <si>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</si>
  <si>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</si>
  <si>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</si>
  <si>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</si>
  <si>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</si>
  <si>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</si>
  <si>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</si>
  <si>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</si>
  <si>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</si>
  <si>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</si>
  <si>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</si>
  <si>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</si>
  <si>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</si>
  <si>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</si>
  <si>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</si>
  <si>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</si>
  <si>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</si>
  <si>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</si>
  <si>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</si>
  <si>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</si>
  <si>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</si>
  <si>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</si>
  <si>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</si>
  <si>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</si>
  <si>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</si>
  <si>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</si>
  <si>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</si>
  <si>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</si>
  <si>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</si>
  <si>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</si>
  <si>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</si>
  <si>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</si>
  <si>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</si>
  <si>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</si>
  <si>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</si>
  <si>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</si>
  <si>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</si>
  <si>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</si>
  <si>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</si>
  <si>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</si>
  <si>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</si>
  <si>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</si>
  <si>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</si>
  <si>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</si>
  <si>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</si>
  <si>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</si>
  <si>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</si>
  <si>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</si>
  <si>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</si>
  <si>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</si>
  <si>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</si>
  <si>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</si>
  <si>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</si>
  <si>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</si>
  <si>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</si>
  <si>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</si>
  <si>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</si>
  <si>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</si>
  <si>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</si>
  <si>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</si>
  <si>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</si>
  <si>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</si>
  <si>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</si>
  <si>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</si>
  <si>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</si>
  <si>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</si>
  <si>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</si>
  <si>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</si>
  <si>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</si>
  <si>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</si>
  <si>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</si>
  <si>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</si>
  <si>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</si>
  <si>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</si>
  <si>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</si>
  <si>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</si>
  <si>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</si>
  <si>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</si>
  <si>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</si>
  <si>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</si>
  <si>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</si>
  <si>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</si>
  <si>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</si>
  <si>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</si>
  <si>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</si>
  <si>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</si>
  <si>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</si>
  <si>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</si>
  <si>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</si>
  <si>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</si>
  <si>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</si>
  <si>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</si>
  <si>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</si>
  <si>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</si>
  <si>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</si>
  <si>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</si>
  <si>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</si>
  <si>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</si>
  <si>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</si>
  <si>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</si>
  <si>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</si>
  <si>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</si>
  <si>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</si>
  <si>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</si>
  <si>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</si>
  <si>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</si>
  <si>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</si>
  <si>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</si>
  <si>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</si>
  <si>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</si>
  <si>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</si>
  <si>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</si>
  <si>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</si>
  <si>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</si>
  <si>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</si>
  <si>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</si>
  <si>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</si>
  <si>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</si>
  <si>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</si>
  <si>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</si>
  <si>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</si>
  <si>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</si>
  <si>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</si>
  <si>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</si>
  <si>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</si>
  <si>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</si>
  <si>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</si>
  <si>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</si>
  <si>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</si>
  <si>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</si>
  <si>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</si>
  <si>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</si>
  <si>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</si>
  <si>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</si>
  <si>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</si>
  <si>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</si>
  <si>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</si>
  <si>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</si>
  <si>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</si>
  <si>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</si>
  <si>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</si>
  <si>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</si>
  <si>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</si>
  <si>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</si>
  <si>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</si>
  <si>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</si>
  <si>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</si>
  <si>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</si>
  <si>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</si>
  <si>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</si>
  <si>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</si>
  <si>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</si>
  <si>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</si>
  <si>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</si>
  <si>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</si>
  <si>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</si>
  <si>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</si>
  <si>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</si>
  <si>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</si>
  <si>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</si>
  <si>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</si>
  <si>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</si>
  <si>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</si>
  <si>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</si>
  <si>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</si>
  <si>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</si>
  <si>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</si>
  <si>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</si>
  <si>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</si>
  <si>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</si>
  <si>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</si>
  <si>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</si>
  <si>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</si>
  <si>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</si>
  <si>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</si>
  <si>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</si>
  <si>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</si>
  <si>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</si>
  <si>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</si>
  <si>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</si>
  <si>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</si>
  <si>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</si>
  <si>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</si>
  <si>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</si>
  <si>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</si>
  <si>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</si>
  <si>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</si>
  <si>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</si>
  <si>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</si>
  <si>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</si>
  <si>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</si>
  <si>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</si>
  <si>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</si>
  <si>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</si>
  <si>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</si>
  <si>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</si>
  <si>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</si>
  <si>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</si>
  <si>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</si>
  <si>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</si>
  <si>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</si>
  <si>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</si>
  <si>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</si>
  <si>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</si>
  <si>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</si>
  <si>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</si>
  <si>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</si>
  <si>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</si>
  <si>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</si>
  <si>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</si>
  <si>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</si>
  <si>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</si>
  <si>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</si>
  <si>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</si>
  <si>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</si>
  <si>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</si>
  <si>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</si>
  <si>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</si>
  <si>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</si>
  <si>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</si>
  <si>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</si>
  <si>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</si>
  <si>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</si>
  <si>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</si>
  <si>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</si>
  <si>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</si>
  <si>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</si>
  <si>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</si>
  <si>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</si>
  <si>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</si>
  <si>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</si>
  <si>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</si>
  <si>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</si>
  <si>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</si>
  <si>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</si>
  <si>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</si>
  <si>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</si>
  <si>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</si>
  <si>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</si>
  <si>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</si>
  <si>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</si>
  <si>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</si>
  <si>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</si>
  <si>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</si>
  <si>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</si>
  <si>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</si>
  <si>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</si>
  <si>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</si>
  <si>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</si>
  <si>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</si>
  <si>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</si>
  <si>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</si>
  <si>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</si>
  <si>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</si>
  <si>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</si>
  <si>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</si>
  <si>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</si>
  <si>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</si>
  <si>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</si>
  <si>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</si>
  <si>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</si>
  <si>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</si>
  <si>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</si>
  <si>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</si>
  <si>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</si>
  <si>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</si>
  <si>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</si>
  <si>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</si>
  <si>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</si>
  <si>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</si>
  <si>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</si>
  <si>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</si>
  <si>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</si>
  <si>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</si>
  <si>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</si>
  <si>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</si>
  <si>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</si>
  <si>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</si>
  <si>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</si>
  <si>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</si>
  <si>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</si>
  <si>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</si>
  <si>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</si>
  <si>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</si>
  <si>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</si>
  <si>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</si>
  <si>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</si>
  <si>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</si>
  <si>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</si>
  <si>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</si>
  <si>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</si>
  <si>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</si>
  <si>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</si>
  <si>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</si>
  <si>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</si>
  <si>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</si>
  <si>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</si>
  <si>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</si>
  <si>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</si>
  <si>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</si>
  <si>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</si>
  <si>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</si>
  <si>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</si>
  <si>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</si>
  <si>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</si>
  <si>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</si>
  <si>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</si>
  <si>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</si>
  <si>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</si>
  <si>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</si>
  <si>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</si>
  <si>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</si>
  <si>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</si>
  <si>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</si>
  <si>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</si>
  <si>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</si>
  <si>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</si>
  <si>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</si>
  <si>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</si>
  <si>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</si>
  <si>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</si>
  <si>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</si>
  <si>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</si>
  <si>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</si>
  <si>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</si>
  <si>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</si>
  <si>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</si>
  <si>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</si>
  <si>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</si>
  <si>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</si>
  <si>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</si>
  <si>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</si>
  <si>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</si>
  <si>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</si>
  <si>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</si>
  <si>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</si>
  <si>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</si>
  <si>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</si>
  <si>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</si>
  <si>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</si>
  <si>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</si>
  <si>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</si>
  <si>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</si>
  <si>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</si>
  <si>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</si>
  <si>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</si>
  <si>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</si>
  <si>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</si>
  <si>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</si>
  <si>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</si>
  <si>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</si>
  <si>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</si>
  <si>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</si>
  <si>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</si>
  <si>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</si>
  <si>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</si>
  <si>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</si>
  <si>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</si>
  <si>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</si>
  <si>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</si>
  <si>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</si>
  <si>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</si>
  <si>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</si>
  <si>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</si>
  <si>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</si>
  <si>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</si>
  <si>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</si>
  <si>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</si>
  <si>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</si>
  <si>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</si>
  <si>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</si>
  <si>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</si>
  <si>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</si>
  <si>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</si>
  <si>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</si>
  <si>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</si>
  <si>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</si>
  <si>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</si>
  <si>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</si>
  <si>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</si>
  <si>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</si>
  <si>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</si>
  <si>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</si>
  <si>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</si>
  <si>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</si>
  <si>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</si>
  <si>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</si>
  <si>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</si>
  <si>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</si>
  <si>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</si>
  <si>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</si>
  <si>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</si>
  <si>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</si>
  <si>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</si>
  <si>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</si>
  <si>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</si>
  <si>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</si>
  <si>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</si>
  <si>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</si>
  <si>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</si>
  <si>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</si>
  <si>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</si>
  <si>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</si>
  <si>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</si>
  <si>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</si>
  <si>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</si>
  <si>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</si>
  <si>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</si>
  <si>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</si>
  <si>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</si>
  <si>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</si>
  <si>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</si>
  <si>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</si>
  <si>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</si>
  <si>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</si>
  <si>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</si>
  <si>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</si>
  <si>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</si>
  <si>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</si>
  <si>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</si>
  <si>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</si>
  <si>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</si>
  <si>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</si>
  <si>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</si>
  <si>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</si>
  <si>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</si>
  <si>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</si>
  <si>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</si>
  <si>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</si>
  <si>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</si>
  <si>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</si>
  <si>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</si>
  <si>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</si>
  <si>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</si>
  <si>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</si>
  <si>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</si>
  <si>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</si>
  <si>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</si>
  <si>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</si>
  <si>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</si>
  <si>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</si>
  <si>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</si>
  <si>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</si>
  <si>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</si>
  <si>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</si>
  <si>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</si>
  <si>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</si>
  <si>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</si>
  <si>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</si>
  <si>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</si>
  <si>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</si>
  <si>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</si>
  <si>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</si>
  <si>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</si>
  <si>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</si>
  <si>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</si>
  <si>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</si>
  <si>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</si>
  <si>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</si>
  <si>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</si>
  <si>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</si>
  <si>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</si>
  <si>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</si>
  <si>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</si>
  <si>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</si>
  <si>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</si>
  <si>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</si>
  <si>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</si>
  <si>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</si>
  <si>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</si>
  <si>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</si>
  <si>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</si>
  <si>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</si>
  <si>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</si>
  <si>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</si>
  <si>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</si>
  <si>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</si>
  <si>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</si>
  <si>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</si>
  <si>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</si>
  <si>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</si>
  <si>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</si>
  <si>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</si>
  <si>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</si>
  <si>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</si>
  <si>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</si>
  <si>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</si>
  <si>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</si>
  <si>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</si>
  <si>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</si>
  <si>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</si>
  <si>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</si>
  <si>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</si>
  <si>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</si>
  <si>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</si>
  <si>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</si>
  <si>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</si>
  <si>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</si>
  <si>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</si>
  <si>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</si>
  <si>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</si>
  <si>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</si>
  <si>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</si>
  <si>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</si>
  <si>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</si>
  <si>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</si>
  <si>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</si>
  <si>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</si>
  <si>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</si>
  <si>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</si>
  <si>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</si>
  <si>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</si>
  <si>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</si>
  <si>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</si>
  <si>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</si>
  <si>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</si>
  <si>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</si>
  <si>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</si>
  <si>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</si>
  <si>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</si>
  <si>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</si>
  <si>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</si>
  <si>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</si>
  <si>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</si>
  <si>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</si>
  <si>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</si>
  <si>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</si>
  <si>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</si>
  <si>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</si>
  <si>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</si>
  <si>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</si>
  <si>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</si>
  <si>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</si>
  <si>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</si>
  <si>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</si>
  <si>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</si>
  <si>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</si>
  <si>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</si>
  <si>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</si>
  <si>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</si>
  <si>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</si>
  <si>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</si>
  <si>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</si>
  <si>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</si>
  <si>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</si>
  <si>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</si>
  <si>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</si>
  <si>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</si>
  <si>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</si>
  <si>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</si>
  <si>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</si>
  <si>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</si>
  <si>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</si>
  <si>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</si>
  <si>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</si>
  <si>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</si>
  <si>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</si>
  <si>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</si>
  <si>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</si>
  <si>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</si>
  <si>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</si>
  <si>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</si>
  <si>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</si>
  <si>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</si>
  <si>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</si>
  <si>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</si>
  <si>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</si>
  <si>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</si>
  <si>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</si>
  <si>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</si>
  <si>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</si>
  <si>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</si>
  <si>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</si>
  <si>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</si>
  <si>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</si>
  <si>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</si>
  <si>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</si>
  <si>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</si>
  <si>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</si>
  <si>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</si>
  <si>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</si>
  <si>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</si>
  <si>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</si>
  <si>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</si>
  <si>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</si>
  <si>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</si>
  <si>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</si>
  <si>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</si>
  <si>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</si>
  <si>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</si>
  <si>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</si>
  <si>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</si>
  <si>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</si>
  <si>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</si>
  <si>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</si>
  <si>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</si>
  <si>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</si>
  <si>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</si>
  <si>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</si>
  <si>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</si>
  <si>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</si>
  <si>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</si>
  <si>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</si>
  <si>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</si>
  <si>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</si>
  <si>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</si>
  <si>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</si>
  <si>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</si>
  <si>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</si>
  <si>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</si>
  <si>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</si>
  <si>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</si>
  <si>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</si>
  <si>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</si>
  <si>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</si>
  <si>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</si>
  <si>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</si>
  <si>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</si>
  <si>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</si>
  <si>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</si>
  <si>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</si>
  <si>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</si>
  <si>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</si>
  <si>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</si>
  <si>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</si>
  <si>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</si>
  <si>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</si>
  <si>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</si>
  <si>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</si>
  <si>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</si>
  <si>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</si>
  <si>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</si>
  <si>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</si>
  <si>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</si>
  <si>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</si>
  <si>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</si>
  <si>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</si>
  <si>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</si>
  <si>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</si>
  <si>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</si>
  <si>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</si>
  <si>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</si>
  <si>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</si>
  <si>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</si>
  <si>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</si>
  <si>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</si>
  <si>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</si>
  <si>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</si>
  <si>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</si>
  <si>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</si>
  <si>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</si>
  <si>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</si>
  <si>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</si>
  <si>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</si>
  <si>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</si>
  <si>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</si>
  <si>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</si>
  <si>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</si>
  <si>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</si>
  <si>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</si>
  <si>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</si>
  <si>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</si>
  <si>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</si>
  <si>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</si>
  <si>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</si>
  <si>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</si>
  <si>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</si>
  <si>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</si>
  <si>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</si>
  <si>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</si>
  <si>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</si>
  <si>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</si>
  <si>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</si>
  <si>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</si>
  <si>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</si>
  <si>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</si>
  <si>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</si>
  <si>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</si>
  <si>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</si>
  <si>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</si>
  <si>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</si>
  <si>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</si>
  <si>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</si>
  <si>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</si>
  <si>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</si>
  <si>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</si>
  <si>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</si>
  <si>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</si>
  <si>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</si>
  <si>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</si>
  <si>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</si>
  <si>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</si>
  <si>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</si>
  <si>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</si>
  <si>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</si>
  <si>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</si>
  <si>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</si>
  <si>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</si>
  <si>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</si>
  <si>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</si>
  <si>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</si>
  <si>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</si>
  <si>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</si>
  <si>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</si>
  <si>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</si>
  <si>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</si>
  <si>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</si>
  <si>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</si>
  <si>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</si>
  <si>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</si>
  <si>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</si>
  <si>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</si>
  <si>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</si>
  <si>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</si>
  <si>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</si>
  <si>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</si>
  <si>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</si>
  <si>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</si>
  <si>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</si>
  <si>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</si>
  <si>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</si>
  <si>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</si>
  <si>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</si>
  <si>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</si>
  <si>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</si>
  <si>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</si>
  <si>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</si>
  <si>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</si>
  <si>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</si>
  <si>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</si>
  <si>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</si>
  <si>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</si>
  <si>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</si>
  <si>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</si>
  <si>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</si>
  <si>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</si>
  <si>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</si>
  <si>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</si>
  <si>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</si>
  <si>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</si>
  <si>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</si>
  <si>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</si>
  <si>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</si>
  <si>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</si>
  <si>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</si>
  <si>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</si>
  <si>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</si>
  <si>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</si>
  <si>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</si>
  <si>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</si>
  <si>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</si>
  <si>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</si>
  <si>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</si>
  <si>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</si>
  <si>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</si>
  <si>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</si>
  <si>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</si>
  <si>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</si>
  <si>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</si>
  <si>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</si>
  <si>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</si>
  <si>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</si>
  <si>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</si>
  <si>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</si>
  <si>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</si>
  <si>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</si>
  <si>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</si>
  <si>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</si>
  <si>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</si>
  <si>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</si>
  <si>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</si>
  <si>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</si>
  <si>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</si>
  <si>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</si>
  <si>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</si>
  <si>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</si>
  <si>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</si>
  <si>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</si>
  <si>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</si>
  <si>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</si>
  <si>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</si>
  <si>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</si>
  <si>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</si>
  <si>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</si>
  <si>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</si>
  <si>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</si>
  <si>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</si>
  <si>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</si>
  <si>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</si>
  <si>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</si>
  <si>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</si>
  <si>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</si>
  <si>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</si>
  <si>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</si>
  <si>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</si>
  <si>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</si>
  <si>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</si>
  <si>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</si>
  <si>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</si>
  <si>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</si>
  <si>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</si>
  <si>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</si>
  <si>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</si>
  <si>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</si>
  <si>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</si>
  <si>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</si>
  <si>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</si>
  <si>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</si>
  <si>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</si>
  <si>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</si>
  <si>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</si>
  <si>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</si>
  <si>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</si>
  <si>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</si>
  <si>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</si>
  <si>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</si>
  <si>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</si>
  <si>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</si>
  <si>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</si>
  <si>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</si>
  <si>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</si>
  <si>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</si>
  <si>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</si>
  <si>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</si>
  <si>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</si>
  <si>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</si>
  <si>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</si>
  <si>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</si>
  <si>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</si>
  <si>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</si>
  <si>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</si>
  <si>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</si>
  <si>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</si>
  <si>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</si>
  <si>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</si>
  <si>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</si>
  <si>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</si>
  <si>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</si>
  <si>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</si>
  <si>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</si>
  <si>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</si>
  <si>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</si>
  <si>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</si>
  <si>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</si>
  <si>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</si>
  <si>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</si>
  <si>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</si>
  <si>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</si>
  <si>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</si>
  <si>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</si>
  <si>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</si>
  <si>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</si>
  <si>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</si>
  <si>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</si>
  <si>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</si>
  <si>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</si>
  <si>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</si>
  <si>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</si>
  <si>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</si>
  <si>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</si>
  <si>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</si>
  <si>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</si>
  <si>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</si>
  <si>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</si>
  <si>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</si>
  <si>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</si>
  <si>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</si>
  <si>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</si>
  <si>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</si>
  <si>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</si>
  <si>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</si>
  <si>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</si>
  <si>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</si>
  <si>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</si>
  <si>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</si>
  <si>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</si>
  <si>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</si>
  <si>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</si>
  <si>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</si>
  <si>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</si>
  <si>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</si>
  <si>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</si>
  <si>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</si>
  <si>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</si>
  <si>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</si>
  <si>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</si>
  <si>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</si>
  <si>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</si>
  <si>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</si>
  <si>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</si>
  <si>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</si>
  <si>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</si>
  <si>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</si>
  <si>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</si>
  <si>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</si>
  <si>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</si>
  <si>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</si>
  <si>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</si>
  <si>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</si>
  <si>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</si>
  <si>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</si>
  <si>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</si>
  <si>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</si>
  <si>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</si>
  <si>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</si>
  <si>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</si>
  <si>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</si>
  <si>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</si>
  <si>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</si>
  <si>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</si>
  <si>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</si>
  <si>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</si>
  <si>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</si>
  <si>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</si>
  <si>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</si>
  <si>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</si>
  <si>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</si>
  <si>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</si>
  <si>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</si>
  <si>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</si>
  <si>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</si>
  <si>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</si>
  <si>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</si>
  <si>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</si>
  <si>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</si>
  <si>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</si>
  <si>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</si>
  <si>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</si>
  <si>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</si>
  <si>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</si>
  <si>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</si>
  <si>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</si>
  <si>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</si>
  <si>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</si>
  <si>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</si>
  <si>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</si>
  <si>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</si>
  <si>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</si>
  <si>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</si>
  <si>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</si>
  <si>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</si>
  <si>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</si>
  <si>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</si>
  <si>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</si>
  <si>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</si>
  <si>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</si>
  <si>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</si>
  <si>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</si>
  <si>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</si>
  <si>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</si>
  <si>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</si>
  <si>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</si>
  <si>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</si>
  <si>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</si>
  <si>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</si>
  <si>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</si>
  <si>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</si>
  <si>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</si>
  <si>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</si>
  <si>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</si>
  <si>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</si>
  <si>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</si>
  <si>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</si>
  <si>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</si>
  <si>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</si>
  <si>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</si>
  <si>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</si>
  <si>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</si>
  <si>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</si>
  <si>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</si>
  <si>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</si>
  <si>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</si>
  <si>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</si>
  <si>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</si>
  <si>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</si>
  <si>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</si>
  <si>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</si>
  <si>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</si>
  <si>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</si>
  <si>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</si>
  <si>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</si>
  <si>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</si>
  <si>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</si>
  <si>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</si>
  <si>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</si>
  <si>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</si>
  <si>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</si>
  <si>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</si>
  <si>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</si>
  <si>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</si>
  <si>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</si>
  <si>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</si>
  <si>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</si>
  <si>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</si>
  <si>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</si>
  <si>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</si>
  <si>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</si>
  <si>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</si>
  <si>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</si>
  <si>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</si>
  <si>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</si>
  <si>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</si>
  <si>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</si>
  <si>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</si>
  <si>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</si>
  <si>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</si>
  <si>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</si>
  <si>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</si>
  <si>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</si>
  <si>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</si>
  <si>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</si>
  <si>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</si>
  <si>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</si>
  <si>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</si>
  <si>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</si>
  <si>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</si>
  <si>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</si>
  <si>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</si>
  <si>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</si>
  <si>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</si>
  <si>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</si>
  <si>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</si>
  <si>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</si>
  <si>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</si>
  <si>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</si>
  <si>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</si>
  <si>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</si>
  <si>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</si>
  <si>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</si>
  <si>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</si>
  <si>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</si>
  <si>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</si>
  <si>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</si>
  <si>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</si>
  <si>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</si>
  <si>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</si>
  <si>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</si>
  <si>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</si>
  <si>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</si>
  <si>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</si>
  <si>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</si>
  <si>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</si>
  <si>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</si>
  <si>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</si>
  <si>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</si>
  <si>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</si>
  <si>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</si>
  <si>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</si>
  <si>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</si>
  <si>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</si>
  <si>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</si>
  <si>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</si>
  <si>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</si>
  <si>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</si>
  <si>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</si>
  <si>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</si>
  <si>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</si>
  <si>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</si>
  <si>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</si>
  <si>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</si>
  <si>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</si>
  <si>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</si>
  <si>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</si>
  <si>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</si>
  <si>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</si>
  <si>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</si>
  <si>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</si>
  <si>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</si>
  <si>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</si>
  <si>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</si>
  <si>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</si>
  <si>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</si>
  <si>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</si>
  <si>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</si>
  <si>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</si>
  <si>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</si>
  <si>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</si>
  <si>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</si>
  <si>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</si>
  <si>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</si>
  <si>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</si>
  <si>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</si>
  <si>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</si>
  <si>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</si>
  <si>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</si>
  <si>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</si>
  <si>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</si>
  <si>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</si>
  <si>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</si>
  <si>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</si>
  <si>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</si>
  <si>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</si>
  <si>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</si>
  <si>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</si>
  <si>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</si>
  <si>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</si>
  <si>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</si>
  <si>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</si>
  <si>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</si>
  <si>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</si>
  <si>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</si>
  <si>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</si>
  <si>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</si>
  <si>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</si>
  <si>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</si>
  <si>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</si>
  <si>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</si>
  <si>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</si>
  <si>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</si>
  <si>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</si>
  <si>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</si>
  <si>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</si>
  <si>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</si>
  <si>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</si>
  <si>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</si>
  <si>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</si>
  <si>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</si>
  <si>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</si>
  <si>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</si>
  <si>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</si>
  <si>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</si>
  <si>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</si>
  <si>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</si>
  <si>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</si>
  <si>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</si>
  <si>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</si>
  <si>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</si>
  <si>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</si>
  <si>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</si>
  <si>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</si>
  <si>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</si>
  <si>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</si>
  <si>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</si>
  <si>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</si>
  <si>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</si>
  <si>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</si>
  <si>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</si>
  <si>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</si>
  <si>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</si>
  <si>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</si>
  <si>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</si>
  <si>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</si>
  <si>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</si>
  <si>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</si>
  <si>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</si>
  <si>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</si>
  <si>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</si>
  <si>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</si>
  <si>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</si>
  <si>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</si>
  <si>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</si>
  <si>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</si>
  <si>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</si>
  <si>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</si>
  <si>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</si>
  <si>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</si>
  <si>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</si>
  <si>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</si>
  <si>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</si>
  <si>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</si>
  <si>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</si>
  <si>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</si>
  <si>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</si>
  <si>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</si>
  <si>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</si>
  <si>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</si>
  <si>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</si>
  <si>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</si>
  <si>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</si>
  <si>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</si>
  <si>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</si>
  <si>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</si>
  <si>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</si>
  <si>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</si>
  <si>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</si>
  <si>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</si>
  <si>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</si>
  <si>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</si>
  <si>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</si>
  <si>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</si>
  <si>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</si>
  <si>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</si>
  <si>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</si>
  <si>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</si>
  <si>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</si>
  <si>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</si>
  <si>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</si>
  <si>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</si>
  <si>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</si>
  <si>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</si>
  <si>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</si>
  <si>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</si>
  <si>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</si>
  <si>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</si>
  <si>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</si>
  <si>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</si>
  <si>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</si>
  <si>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</si>
  <si>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</si>
  <si>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</si>
  <si>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</si>
  <si>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</si>
  <si>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</si>
  <si>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</si>
  <si>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</si>
  <si>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</si>
  <si>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</si>
  <si>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</si>
  <si>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</si>
  <si>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</si>
  <si>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</si>
  <si>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</si>
  <si>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</si>
  <si>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</si>
  <si>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</si>
  <si>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</si>
  <si>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</si>
  <si>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</si>
  <si>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</si>
  <si>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</si>
  <si>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</si>
  <si>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</si>
  <si>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</si>
  <si>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</si>
  <si>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</si>
  <si>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</si>
  <si>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</si>
  <si>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</si>
  <si>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</si>
  <si>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</si>
  <si>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</si>
  <si>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</si>
  <si>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</si>
  <si>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</si>
  <si>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</si>
  <si>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</si>
  <si>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</si>
  <si>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</si>
  <si>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</si>
  <si>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</si>
  <si>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</si>
  <si>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</si>
  <si>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</si>
  <si>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</si>
  <si>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</si>
  <si>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</si>
  <si>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</si>
  <si>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</si>
  <si>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</si>
  <si>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</si>
  <si>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</si>
  <si>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</si>
  <si>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</si>
  <si>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</si>
  <si>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</si>
  <si>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</si>
  <si>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</si>
  <si>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</si>
  <si>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</si>
  <si>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</si>
  <si>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</si>
  <si>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</si>
  <si>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</si>
  <si>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</si>
  <si>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</si>
  <si>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</si>
  <si>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</si>
  <si>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</si>
  <si>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</si>
  <si>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</si>
  <si>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</si>
  <si>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</si>
  <si>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</si>
  <si>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</si>
  <si>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</si>
  <si>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</si>
  <si>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</si>
  <si>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</si>
  <si>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</si>
  <si>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</si>
  <si>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</si>
  <si>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</si>
  <si>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</si>
  <si>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</si>
  <si>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</si>
  <si>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</si>
  <si>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</si>
  <si>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</si>
  <si>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</si>
  <si>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</si>
  <si>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</si>
  <si>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</si>
  <si>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</si>
  <si>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</si>
  <si>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</si>
  <si>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</si>
  <si>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</si>
  <si>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</si>
  <si>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</si>
  <si>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</si>
  <si>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</si>
  <si>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</si>
  <si>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</si>
  <si>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</si>
  <si>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</si>
  <si>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</si>
  <si>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</si>
  <si>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</si>
  <si>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</si>
  <si>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</si>
  <si>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</si>
  <si>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</si>
  <si>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</si>
  <si>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</si>
  <si>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</si>
  <si>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</si>
  <si>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</si>
  <si>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</si>
  <si>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</si>
  <si>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</si>
  <si>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</si>
  <si>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</si>
  <si>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</si>
  <si>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</si>
  <si>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</si>
  <si>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</si>
  <si>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</si>
  <si>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</si>
  <si>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</si>
  <si>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</si>
  <si>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</si>
  <si>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</si>
  <si>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</si>
  <si>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</si>
  <si>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</si>
  <si>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</si>
  <si>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</si>
  <si>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</si>
  <si>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</si>
  <si>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</si>
  <si>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</si>
  <si>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</si>
  <si>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</si>
  <si>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</si>
  <si>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</si>
  <si>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</si>
  <si>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</si>
  <si>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</si>
  <si>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</si>
  <si>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</si>
  <si>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</si>
  <si>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</si>
  <si>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</si>
  <si>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</si>
  <si>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</si>
  <si>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</si>
  <si>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</si>
  <si>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</si>
  <si>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</si>
  <si>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</si>
  <si>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</si>
  <si>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</si>
  <si>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</si>
  <si>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</si>
  <si>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</si>
  <si>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</si>
  <si>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</si>
  <si>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</si>
  <si>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</si>
  <si>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</si>
  <si>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</si>
  <si>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</si>
  <si>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</si>
  <si>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</si>
  <si>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</si>
  <si>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</si>
  <si>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</si>
  <si>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</si>
  <si>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</si>
  <si>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</si>
  <si>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</si>
  <si>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</si>
  <si>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</si>
  <si>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</si>
  <si>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</si>
  <si>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</si>
  <si>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</si>
  <si>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</si>
  <si>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</si>
  <si>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</si>
  <si>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</si>
  <si>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</si>
  <si>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</si>
  <si>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</si>
  <si>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</si>
  <si>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</si>
  <si>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</si>
  <si>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</si>
  <si>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</si>
  <si>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</si>
  <si>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</si>
  <si>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</si>
  <si>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</si>
  <si>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</si>
  <si>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</si>
  <si>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</si>
  <si>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</si>
  <si>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</si>
  <si>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</si>
  <si>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</si>
  <si>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</si>
  <si>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</si>
  <si>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</si>
  <si>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</si>
  <si>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</si>
  <si>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</si>
  <si>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</si>
  <si>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</si>
  <si>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</si>
  <si>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</si>
  <si>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</si>
  <si>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</si>
  <si>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</si>
  <si>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</si>
  <si>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</si>
  <si>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</si>
  <si>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</si>
  <si>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</si>
  <si>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</si>
  <si>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</si>
  <si>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</si>
  <si>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</si>
  <si>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</si>
  <si>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</si>
  <si>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</si>
  <si>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</si>
  <si>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</si>
  <si>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</si>
  <si>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</si>
  <si>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</si>
  <si>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</si>
  <si>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</si>
  <si>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</si>
  <si>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</si>
  <si>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</si>
  <si>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</si>
  <si>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</si>
  <si>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</si>
  <si>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</si>
  <si>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</si>
  <si>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</si>
  <si>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</si>
  <si>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</si>
  <si>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</si>
  <si>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</si>
  <si>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</si>
  <si>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</si>
  <si>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</si>
  <si>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</si>
  <si>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</si>
  <si>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</si>
  <si>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</si>
  <si>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</si>
  <si>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</si>
  <si>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</si>
  <si>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</si>
  <si>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</si>
  <si>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</si>
  <si>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</si>
  <si>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</si>
  <si>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</si>
  <si>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</si>
  <si>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</si>
  <si>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</si>
  <si>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</si>
  <si>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</si>
  <si>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</si>
  <si>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</si>
  <si>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</si>
  <si>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</si>
  <si>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</si>
  <si>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</si>
  <si>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</si>
  <si>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</si>
  <si>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</si>
  <si>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</si>
  <si>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</si>
  <si>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</si>
  <si>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</si>
  <si>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</si>
  <si>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</si>
  <si>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</si>
  <si>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</si>
  <si>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</si>
  <si>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</si>
  <si>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</si>
  <si>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</si>
  <si>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</si>
  <si>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</si>
  <si>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</si>
  <si>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</si>
  <si>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</si>
  <si>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</si>
  <si>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</si>
  <si>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</si>
  <si>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</si>
  <si>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</si>
  <si>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</si>
  <si>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</si>
  <si>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</si>
  <si>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</si>
  <si>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</si>
  <si>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</si>
  <si>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</si>
  <si>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</si>
  <si>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</si>
  <si>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</si>
  <si>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</si>
  <si>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</si>
  <si>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</si>
  <si>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</si>
  <si>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</si>
  <si>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</si>
  <si>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</si>
  <si>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</si>
  <si>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</si>
  <si>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</si>
  <si>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</si>
  <si>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</si>
  <si>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</si>
  <si>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</si>
  <si>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</si>
  <si>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</si>
  <si>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</si>
  <si>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</si>
  <si>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</si>
  <si>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</si>
  <si>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</si>
  <si>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</si>
  <si>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</si>
  <si>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</si>
  <si>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</si>
  <si>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</si>
  <si>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</si>
  <si>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</si>
  <si>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</si>
  <si>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</si>
  <si>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</si>
  <si>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</si>
  <si>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</si>
  <si>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</si>
  <si>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</si>
  <si>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</si>
  <si>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</si>
  <si>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</si>
  <si>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</si>
  <si>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</si>
  <si>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</si>
  <si>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</si>
  <si>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</si>
  <si>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</si>
  <si>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</si>
  <si>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</si>
  <si>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</si>
  <si>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</si>
  <si>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</si>
  <si>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</si>
  <si>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</si>
  <si>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</si>
  <si>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</si>
  <si>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</si>
  <si>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</si>
  <si>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</si>
  <si>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</si>
  <si>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</si>
  <si>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</si>
  <si>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</si>
  <si>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</si>
  <si>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</si>
  <si>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</si>
  <si>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</si>
  <si>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</si>
  <si>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</si>
  <si>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</si>
  <si>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</si>
  <si>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</si>
  <si>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</si>
  <si>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</si>
  <si>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</si>
  <si>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</si>
  <si>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</si>
  <si>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</si>
  <si>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</si>
  <si>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</si>
  <si>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</si>
  <si>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</si>
  <si>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</si>
  <si>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</si>
  <si>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</si>
  <si>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</si>
  <si>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</si>
  <si>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</si>
  <si>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</si>
  <si>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</si>
  <si>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</si>
  <si>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</si>
  <si>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</si>
  <si>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</si>
  <si>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</si>
  <si>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</si>
  <si>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</si>
  <si>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</si>
  <si>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on the way ETA: 40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</si>
  <si>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</si>
  <si>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</si>
  <si>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</si>
  <si>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</si>
  <si>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</si>
  <si>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</si>
  <si>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</si>
  <si>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</si>
  <si>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</si>
  <si>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</si>
  <si>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</si>
  <si>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PCM-20251009-00001814</t>
  </si>
  <si>
    <t xml:space="preserve">30 MINS </t>
  </si>
  <si>
    <t>PCM-20251009-00001785</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</si>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</sst>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276.84081157407491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5.9202777782047633E-2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45939.789237500001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45939.789237500001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45939.789237500001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45939.789237500001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45939.789237500001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45939.789237500001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45939.789237500001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45939.789237500001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45939.789237500001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45939.789237500001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45939.789237500001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45939.789237500001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45939.789237500001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45939.789237500001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45939.789237500001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45939.789237500001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45939.789237500001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45939.789237500001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45939.789237500001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45939.789237500001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45939.789237500001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45939.789237500001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45939.789237500001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45939.789237500001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45939.789237500001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45939.789237500001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45939.789237500001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45939.789237500001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45939.789237500001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45939.789237500001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45939.789237500001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45939.789237500001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45939.789237500001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45939.789237500001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45939.789237500001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45939.789237500001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45939.789237500001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45939.789237500001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45939.789237500001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45939.789237500001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45939.789237500001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45939.789237500001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45939.789237500001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45939.789237500001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45939.789237500001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45939.789237500001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45939.789237500001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45939.789237500001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45939.789237500001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45939.789237500001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45939.789237500001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45939.789237500001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45939.789237500001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45939.789237500001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45939.789237500001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45939.789237500001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45939.789237500001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45939.789237500001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45939.789237500001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45939.789237500001</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45939.789237500001</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18B60983-C483-4AEE-8433-8A3D297F7C2B}"/>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133.06215416666964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114.78939953703957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7.6066203706432134E-2</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45939.789237500001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45939.789237500001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45939.789237500001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45939.789237500001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45939.789237500001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45939.789237500001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45939.789237500001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45939.789237500001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45939.789237500001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45939.789237500001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45939.789237500001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45939.789237500001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45939.789237500001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45939.789237500001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45939.789237500001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45939.789237500001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45939.789237500001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45939.789237500001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45939.789237500001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45939.789237500001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45939.789237500001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45939.789237500001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45939.789237500001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45939.789237500001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45939.789237500001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45939.789237500001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45939.789237500001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45939.789237500001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45939.789237500001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45939.789237500001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45939.789237500001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45939.789237500001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45939.789237500001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45939.789237500001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45939.789237500001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45939.789237500001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45939.789237500001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45939.789237500001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45939.789237500001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45939.789237500001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45939.789237500001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45939.789237500001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45939.789237500001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45939.789237500001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45939.789237500001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45939.789237500001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45939.789237500001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45939.789237500001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45939.789237500001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45939.789237500001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45939.789237500001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45939.789237500001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45939.789237500001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45939.789237500001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45939.789237500001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45939.789237500001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45939.789237500001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45939.789237500001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45939.789237500001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45939.789237500001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45939.789237500001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45939.789237500001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45939.789237500001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45939.789237500001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45939.789237500001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45939.789237500001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45939.789237500001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45939.789237500001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45939.789237500001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45939.789237500001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45939.789237500001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45939.789237500001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45939.789237500001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45939.789237500001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45939.789237500001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45939.789237500001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45939.789237500001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45939.789237500001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45939.789237500001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45939.789237500001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45939.789237500001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45939.789237500001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45939.789237500001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45939.789237500001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45939.789237500001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45939.789237500001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45939.789237500001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45939.789237500001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45939.789237500001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45939.789237500001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45939.789237500001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45939.789237500001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45939.789237500001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45939.789237500001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45939.789237500001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45939.789237500001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45939.789237500001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45939.789237500001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45939.789237500001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45939.789237500001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45939.789237500001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45939.789237500001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45939.789237500001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45939.789237500001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45939.789237500001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45939.789237500001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45939.789237500001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45939.789237500001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45939.789237500001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45939.789237500001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45939.789237500001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45939.789237500001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45939.789237500001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45939.789237500001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45939.789237500001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45939.789237500001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45939.789237500001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45939.789237500001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45939.789237500001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45939.789237500001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45939.789237500001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45939.789237500001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45939.789237500001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45939.789237500001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45939.789237500001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45939.789237500001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45939.789237500001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45939.789237500001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45939.789237500001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45939.789237500001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45939.789237500001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45939.789237500001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45939.789237500001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45939.789237500001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45939.789237500001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45939.789237500001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45939.789237500001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45939.789237500001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45939.789237500001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45939.789237500001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45939.789237500001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45939.789237500001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45939.789237500001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45939.789237500001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45939.789237500001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45939.789237500001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45939.789237500001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45939.789237500001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45939.789237500001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45939.789237500001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45939.789237500001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45939.789237500001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45939.789237500001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45939.789237500001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45939.789237500001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45939.789237500001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45939.789237500001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45939.789237500001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45939.789237500001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45939.789237500001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45939.789237500001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45939.789237500001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45939.789237500001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45939.789237500001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45939.789237500001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45939.789237500001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45939.789237500001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45939.789237500001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45939.789237500001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45939.789237500001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45939.789237500001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45939.789237500001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45939.789237500001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45939.789237500001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45939.789237500001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45939.789237500001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45939.789237500001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45939.789237500001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45939.789237500001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45939.789237500001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45939.789237500001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45939.789237500001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45939.789237500001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45939.789237500001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45939.789237500001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45939.789237500001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45939.789237500001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45939.789237500001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45939.789237500001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45939.789237500001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45939.789237500001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45939.789237500001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45939.789237500001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45939.789237500001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45939.789237500001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45939.789237500001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45939.789237500001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45939.789237500001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45939.789237500001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45939.789237500001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45939.789237500001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45939.789237500001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45939.789237500001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45939.789237500001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45939.789237500001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45939.789237500001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45939.789237500001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45939.789237500001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45939.789237500001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45939.789237500001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45939.789237500001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45939.789237500001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45939.789237500001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45939.789237500001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45939.789237500001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45939.789237500001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45939.789237500001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45939.789237500001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45939.789237500001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45939.789237500001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45939.789237500001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45939.789237500001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45939.789237500001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45939.789237500001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45939.789237500001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45939.789237500001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45939.789237500001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45939.789237500001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45939.789237500001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45939.789237500001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45939.789237500001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45939.789237500001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45939.789237500001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45939.789237500001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45939.789237500001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45939.789237500001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45939.789237500001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45939.789237500001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45939.789237500001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45939.789237500001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45939.789237500001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45939.789237500001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45939.789237500001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45939.789237500001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45939.789237500001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45939.789237500001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45939.789237500001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45939.789237500001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45939.789237500001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45939.789237500001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45939.789237500001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45939.789237500001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45939.789237500001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45939.789237500001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45939.789237500001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45939.789237500001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45939.789237500001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45939.789237500001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45939.789237500001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45939.789237500001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45939.789237500001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45939.789237500001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45939.789237500001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45939.789237500001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45939.789237500001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45939.789237500001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45939.789237500001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45939.789237500001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45939.789237500001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45939.789237500001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45939.789237500001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45939.789237500001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45939.789237500001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45939.789237500001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45939.789237500001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45939.789237500001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45939.789237500001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45939.789237500001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45939.789237500001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45939.789237500001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45939.789237500001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45939.789237500001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45939.789237500001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45939.789237500001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45939.789237500001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45939.789237500001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45939.789237500001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45939.789237500001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45939.789237500001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45939.789237500001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45939.789237500001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45939.789237500001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45939.789237500001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45939.789237500001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45939.789237500001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45939.789237500001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45939.789237500001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45939.789237500001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45939.789237500001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45939.789237500001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45939.789237500001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45939.789237500001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45939.789237500001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45939.789237500001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45939.789237500001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45939.789237500001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45939.789237500001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45939.789237500001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45939.789237500001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45939.789237500001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45939.789237500001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45939.789237500001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45939.789237500001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45939.789237500001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45939.789237500001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45939.789237500001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45939.789237500001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45939.789237500001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45939.789237500001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45939.789237500001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45939.789237500001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45939.789237500001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45939.789237500001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45939.789237500001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45939.789237500001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45939.789237500001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45939.789237500001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45939.789237500001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45939.789237500001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45939.789237500001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45939.789237500001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45939.789237500001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45939.789237500001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45939.789237500001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45939.789237500001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45939.789237500001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45939.789237500001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45939.789237500001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45939.789237500001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45939.789237500001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45939.789237500001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45939.789237500001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45939.789237500001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45939.789237500001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45939.789237500001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45939.789237500001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45939.789237500001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45939.789237500001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45939.789237500001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45939.789237500001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45939.789237500001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45939.789237500001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45939.789237500001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45939.789237500001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45939.789237500001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45939.789237500001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45939.789237500001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45939.789237500001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45939.789237500001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45939.789237500001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45939.789237500001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45939.789237500001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45939.789237500001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45939.789237500001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45939.789237500001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45939.789237500001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45939.789237500001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45939.789237500001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45939.789237500001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45939.789237500001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45939.789237500001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45939.789237500001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45939.789237500001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45939.789237500001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45939.789237500001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45939.789237500001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45939.789237500001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45939.789237500001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45939.789237500001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45939.789237500001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45939.789237500001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45939.789237500001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45939.789237500001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45939.789237500001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45939.789237500001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45939.789237500001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45939.789237500001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45939.789237500001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45939.789237500001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45939.789237500001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45939.789237500001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45939.789237500001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45939.789237500001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45939.789237500001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45939.789237500001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45939.789237500001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45939.789237500001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45939.789237500001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45939.789237500001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45939.789237500001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45939.789237500001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45939.789237500001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45939.789237500001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45939.789237500001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45939.789237500001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45939.789237500001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45939.789237500001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45939.789237500001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45939.789237500001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45939.789237500001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45939.789237500001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45939.789237500001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45939.789237500001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45939.789237500001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45939.789237500001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45939.789237500001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45939.789237500001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45939.789237500001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45939.789237500001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45939.789237500001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45939.789237500001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45939.789237500001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45939.789237500001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45939.789237500001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45939.789237500001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45939.789237500001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45939.789237500001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45939.789237500001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45939.789237500001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45939.789237500001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45939.789237500001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45939.789237500001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45939.789237500001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45939.789237500001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45939.789237500001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45939.789237500001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45939.789237500001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45939.789237500001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45939.789237500001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45939.789237500001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45939.789237500001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45939.789237500001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45939.789237500001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45939.789237500001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45939.789237500001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45939.789237500001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45939.789237500001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45939.789237500001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45939.789237500001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45939.789237500001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45939.789237500001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45939.789237500001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45939.789237500001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45939.789237500001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45939.789237500001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45939.789237500001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45939.789237500001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45939.789237500001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45939.789237500001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45939.789237500001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45939.789237500001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45939.789237500001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45939.789237500001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45939.789237500001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45939.789237500001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45939.789237500001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45939.789237500001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45939.789237500001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45939.789237500001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45939.789237500001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45939.789237500001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45939.789237500001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45939.789237500001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45939.789237500001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45939.789237500001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45939.789237500001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45939.789237500001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45939.789237500001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45939.789237500001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45939.789237500001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45939.789237500001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45939.789237500001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45939.789237500001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45939.789237500001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45939.789237500001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45939.789237500001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45939.789237500001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45939.789237500001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45939.789237500001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45939.789237500001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45939.789237500001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45939.789237500001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45939.789237500001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45939.789237500001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45939.789237500001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45939.789237500001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45939.789237500001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45939.789237500001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45939.789237500001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45939.789237500001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45939.789237500001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45939.789237500001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45939.789237500001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45939.789237500001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45939.789237500001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45939.789237500001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45939.789237500001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45939.789237500001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45939.789237500001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45939.789237500001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45939.789237500001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45939.789237500001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45939.789237500001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45939.789237500001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45939.789237500001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45939.789237500001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45939.789237500001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45939.789237500001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45939.789237500001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45939.789237500001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45939.789237500001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45939.789237500001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45939.789237500001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45939.789237500001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45939.789237500001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45939.789237500001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45939.789237500001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45939.789237500001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45939.789237500001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45939.789237500001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45939.789237500001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45939.789237500001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45939.789237500001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45939.789237500001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45939.789237500001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45939.789237500001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45939.789237500001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45939.789237500001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45939.789237500001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45939.789237500001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45939.789237500001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45939.789237500001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45939.789237500001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45939.789237500001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45939.789237500001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45939.789237500001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45939.789237500001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45939.789237500001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45939.789237500001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45939.789237500001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45939.789237500001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45939.789237500001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45939.789237500001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45939.789237500001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45939.789237500001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45939.789237500001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45939.789237500001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45939.789237500001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45939.789237500001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45939.789237500001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45939.789237500001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45939.789237500001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45939.789237500001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45939.789237500001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45939.789237500001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45939.789237500001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45939.789237500001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45939.789237500001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45939.789237500001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45939.789237500001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45939.789237500001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45939.789237500001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45939.789237500001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45939.789237500001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45939.789237500001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45939.789237500001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45939.789237500001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45939.789237500001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45939.789237500001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45939.789237500001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45939.789237500001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45939.789237500001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45939.789237500001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45939.789237500001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45939.789237500001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45939.789237500001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45939.789237500001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45939.789237500001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45939.789237500001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45939.789237500001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45939.789237500001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45939.789237500001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45939.789237500001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45939.789237500001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45939.789237500001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45939.789237500001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45939.789237500001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45939.789237500001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45939.789237500001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45939.789237500001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45939.789237500001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45939.789237500001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45939.789237500001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45939.789237500001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45939.789237500001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45939.789237500001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45939.789237500001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45939.789237500001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45939.789237500001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45939.789237500001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45939.789237500001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45939.789237500001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45939.789237500001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45939.789237500001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45939.789237500001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45939.789237500001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45939.789237500001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45939.789237500001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45939.789237500001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45939.789237500001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45939.789237500001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45939.789237500001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45939.789237500001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45939.789237500001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45939.789237500001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45939.789237500001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45939.789237500001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45939.789237500001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45939.789237500001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45939.789237500001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45939.789237500001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45939.789237500001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45939.789237500001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45939.789237500001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45939.789237500001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45939.789237500001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45939.789237500001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45939.789237500001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45939.789237500001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45939.789237500001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45939.789237500001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45939.789237500001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45939.789237500001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45939.789237500001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45939.789237500001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45939.789237500001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45939.789237500001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45939.789237500001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45939.789237500001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45939.789237500001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45939.789237500001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45939.789237500001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45939.789237500001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45939.789237500001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45939.789237500001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45939.789237500001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45939.789237500001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45939.789237500001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45939.789237500001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45939.789237500001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45939.789237500001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45939.789237500001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45939.789237500001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45939.789237500001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45939.789237500001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45939.789237500001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45939.789237500001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45939.789237500001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45939.789237500001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45939.789237500001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45939.789237500001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45939.789237500001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45939.789237500001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45939.789237500001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45939.789237500001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45939.789237500001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45939.789237500001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45939.789237500001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45939.789237500001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45939.789237500001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45939.789237500001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45939.789237500001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45939.789237500001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45939.789237500001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45939.789237500001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45939.789237500001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45939.789237500001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45939.789237500001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45939.789237500001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45939.789237500001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45939.789237500001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45939.789237500001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45939.789237500001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45939.789237500001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45939.789237500001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45939.789237500001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45939.789237500001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45939.789237500001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45939.789237500001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45939.789237500001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45939.789237500001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45939.789237500001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45939.789237500001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45939.789237500001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45939.789237500001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45939.789237500001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45939.789237500001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45939.789237500001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45939.789237500001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45939.789237500001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45939.789237500001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45939.789237500001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45939.789237500001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45939.789237500001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45939.789237500001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45939.789237500001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45939.789237500001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45939.789237500001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45939.789237500001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45939.789237500001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45939.789237500001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45939.789237500001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45939.789237500001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45939.789237500001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45939.789237500001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45939.789237500001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45939.789237500001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45939.789237500001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45939.789237500001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45939.789237500001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45939.789237500001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45939.789237500001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45939.789237500001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45939.789237500001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45939.789237500001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45939.789237500001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45939.789237500001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45939.789237500001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45939.789237500001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45939.789237500001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45939.789237500001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45939.789237500001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45939.789237500001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45939.789237500001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45939.789237500001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45939.789237500001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45939.789237500001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45939.789237500001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45939.789237500001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45939.789237500001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45939.789237500001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45939.789237500001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45939.789237500001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45939.789237500001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45939.789237500001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45939.789237500001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45939.789237500001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45939.789237500001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45939.789237500001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45939.789237500001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45939.789237500001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45939.789237500001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45939.789237500001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45939.789237500001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45939.789237500001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45939.789237500001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45939.789237500001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45939.789237500001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45939.789237500001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45939.789237500001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45939.789237500001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45939.789237500001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45939.789237500001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45939.789237500001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45939.789237500001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45939.789237500001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45939.789237500001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45939.789237500001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45939.789237500001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45939.789237500001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45939.789237500001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45939.789237500001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45939.789237500001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45939.789237500001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45939.789237500001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45939.789237500001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45939.789237500001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45939.789237500001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45939.789237500001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45939.789237500001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45939.789237500001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45939.789237500001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45939.789237500001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45939.789237500001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45939.789237500001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45939.789237500001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45939.789237500001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45939.789237500001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45939.789237500001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45939.789237500001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45939.789237500001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45939.789237500001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45939.789237500001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45939.789237500001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45939.789237500001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45939.789237500001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45939.789237500001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45939.789237500001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45939.789237500001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45939.789237500001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45939.789237500001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45939.789237500001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45939.789237500001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45939.789237500001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45939.789237500001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45939.789237500001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45939.789237500001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45939.789237500001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45939.789237500001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45939.789237500001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45939.789237500001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45939.789237500001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45939.789237500001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45939.789237500001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45939.789237500001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45939.789237500001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45939.789237500001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45939.789237500001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45939.789237500001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45939.789237500001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45939.789237500001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45939.789237500001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45939.789237500001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45939.789237500001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45939.789237500001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45939.789237500001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45939.789237500001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45939.789237500001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45939.789237500001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45939.789237500001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45939.789237500001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45939.789237500001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45939.789237500001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45939.789237500001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45939.789237500001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45939.789237500001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45939.789237500001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45939.789237500001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45939.789237500001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45939.789237500001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45939.789237500001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45939.789237500001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45939.789237500001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45939.789237500001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45939.789237500001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45939.789237500001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45939.789237500001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45939.789237500001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45939.789237500001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45939.789237500001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45939.789237500001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45939.789237500001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45939.789237500001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45939.789237500001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45939.789237500001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45939.789237500001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45939.789237500001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45939.789237500001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45939.789237500001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45939.789237500001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45939.789237500001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45939.789237500001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45939.789237500001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45939.789237500001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45939.789237500001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45939.789237500001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45939.789237500001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45939.789237500001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45939.789237500001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45939.789237500001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45939.789237500001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45939.789237500001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45939.789237500001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45939.789237500001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45939.789237500001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45939.789237500001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45939.789237500001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45939.789237500001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45939.789237500001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45939.789237500001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45939.789237500001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45939.789237500001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45939.789237500001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45939.789237500001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45939.789237500001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45939.789237500001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45939.789237500001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45939.789237500001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45939.789237500001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45939.789237500001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45939.789237500001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45939.789237500001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45939.789237500001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45939.789237500001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45939.789237500001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45939.789237500001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45939.789237500001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45939.789237500001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45939.789237500001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45939.789237500001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45939.789237500001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45939.789237500001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45939.789237500001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45939.789237500001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45939.789237500001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45939.789237500001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45939.789237500001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45939.789237500001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45939.789237500001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45939.789237500001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45939.789237500001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45939.789237500001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45939.789237500001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45939.789237500001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45939.789237500001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45939.789237500001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45939.789237500001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45939.789237500001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45939.789237500001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45939.789237500001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45939.789237500001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45939.789237500001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45939.789237500001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45939.789237500001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45939.789237500001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45939.789237500001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45939.789237500001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45939.789237500001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45939.789237500001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45939.789237500001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45939.789237500001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45939.789237500001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45939.789237500001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45939.789237500001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45939.789237500001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45939.789237500001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45939.789237500001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45939.789237500001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45939.789237500001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45939.789237500001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45939.789237500001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45939.789237500001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45939.789237500001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45939.789237500001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45939.789237500001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45939.789237500001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45939.789237500001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45939.789237500001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45939.789237500001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45939.789237500001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45939.789237500001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45939.789237500001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45939.789237500001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45939.789237500001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45939.789237500001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45939.789237500001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45939.789237500001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45939.789237500001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45939.789237500001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45939.789237500001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45939.789237500001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45939.789237500001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45939.789237500001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45939.789237500001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45939.789237500001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45939.789237500001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45939.789237500001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45939.789237500001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45939.789237500001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45939.789237500001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45939.789237500001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45939.789237500001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45939.789237500001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45939.789237500001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45939.789237500001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45939.789237500001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45939.789237500001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45939.789237500001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45939.789237500001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45939.789237500001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45939.789237500001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45939.789237500001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45939.789237500001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45939.789237500001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45939.789237500001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45939.789237500001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45939.789237500001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45939.789237500001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45939.789237500001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45939.789237500001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45939.789237500001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45939.789237500001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45939.789237500001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45939.789237500001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45939.789237500001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45939.789237500001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45939.789237500001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45939.789237500001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45939.789237500001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45939.789237500001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45939.789237500001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45939.789237500001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45939.789237500001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45939.789237500001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45939.789237500001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45939.789237500001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45939.789237500001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45939.789237500001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45939.789237500001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45939.789237500001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45939.789237500001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45939.789237500001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45939.789237500001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45939.789237500001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45939.789237500001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45939.789237500001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45939.789237500001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45939.789237500001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45939.789237500001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45939.789237500001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45939.789237500001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45939.789237500001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45939.789237500001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45939.789237500001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45939.789237500001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45939.789237500001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45939.789237500001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45939.789237500001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45939.789237500001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45939.789237500001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45939.789237500001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45939.789237500001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45939.789237500001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45939.789237500001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45939.789237500001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45939.789237500001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45939.789237500001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45939.789237500001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45939.789237500001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45939.789237500001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45939.789237500001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45939.789237500001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45939.789237500001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45939.789237500001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45939.789237500001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45939.789237500001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45939.789237500001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45939.789237500001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45939.789237500001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45939.789237500001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45939.789237500001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45939.789237500001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45939.789237500001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45939.789237500001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45939.789237500001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45939.789237500001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45939.789237500001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45939.789237500001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45939.789237500001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45939.789237500001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45939.789237500001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45939.789237500001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45939.789237500001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45939.789237500001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45939.789237500001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45939.789237500001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45939.789237500001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45939.789237500001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45939.789237500001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45939.789237500001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45939.789237500001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45939.789237500001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45939.789237500001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45939.789237500001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45939.789237500001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45939.789237500001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45939.789237500001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45939.789237500001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45939.789237500001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45939.789237500001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45939.789237500001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45939.789237500001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45939.789237500001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45939.789237500001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45939.789237500001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45939.789237500001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45939.789237500001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45939.789237500001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45939.789237500001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45939.789237500001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45939.789237500001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45939.789237500001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45939.789237500001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45939.789237500001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45939.789237500001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45939.789237500001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45939.789237500001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45939.789237500001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45939.789237500001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45939.789237500001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45939.789237500001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45939.789237500001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45939.789237500001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45939.789237500001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45939.789237500001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45939.789237500001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45939.789237500001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45939.789237500001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45939.789237500001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45939.789237500001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45939.789237500001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45939.789237500001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45939.789237500001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45939.789237500001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45939.789237500001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45939.789237500001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45939.789237500001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45939.789237500001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45939.789237500001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45939.789237500001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45939.789237500001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45939.789237500001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45939.789237500001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45939.789237500001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45939.789237500001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45939.789237500001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45939.789237500001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45939.789237500001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45939.789237500001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45939.789237500001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45939.789237500001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45939.789237500001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45939.789237500001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45939.789237500001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45939.789237500001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45939.789237500001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45939.789237500001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45939.789237500001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45939.789237500001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45939.789237500001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45939.789237500001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45939.789237500001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45939.789237500001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45939.789237500001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45939.789237500001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45939.789237500001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45939.789237500001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45939.789237500001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45939.789237500001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45939.789237500001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45939.789237500001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45939.789237500001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45939.789237500001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45939.789237500001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45939.789237500001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45939.789237500001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45939.789237500001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45939.789237500001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45939.789237500001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45939.789237500001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45939.789237500001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45939.789237500001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45939.789237500001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45939.789237500001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45939.789237500001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45939.789237500001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45939.789237500001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45939.789237500001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45939.789237500001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45939.789237500001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45939.789237500001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45939.789237500001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45939.789237500001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45939.789237500001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45939.789237500001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45939.789237500001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45939.789237500001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45939.789237500001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45939.789237500001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45939.789237500001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45939.789237500001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45939.789237500001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45939.789237500001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45939.789237500001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45939.789237500001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45939.789237500001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45939.789237500001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45939.789237500001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45939.789237500001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45939.789237500001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45939.789237500001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45939.789237500001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45939.789237500001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45939.789237500001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45939.789237500001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45939.789237500001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45939.789237500001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45939.789237500001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45939.789237500001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45939.789237500001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45939.789237500001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45939.789237500001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45939.789237500001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45939.789237500001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45939.789237500001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45939.789237500001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45939.789237500001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45939.789237500001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45939.789237500001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45939.789237500001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45939.789237500001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45939.789237500001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45939.789237500001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45939.789237500001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45939.789237500001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45939.789237500001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45939.789237500001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45939.789237500001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45939.789237500001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45939.789237500001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45939.789237500001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45939.789237500001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45939.789237500001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45939.789237500001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45939.789237500001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45939.789237500001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45939.789237500001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45939.789237500001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45939.789237500001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45939.789237500001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45939.789237500001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45939.789237500001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45939.789237500001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45939.789237500001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45939.789237500001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45939.789237500001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45939.789237500001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45939.789237500001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45939.789237500001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45939.789237500001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45939.789237500001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45939.789237500001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45939.789237500001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45939.789237500001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45939.789237500001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45939.789237500001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45939.789237500001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45939.789237500001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45939.789237500001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45939.789237500001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45939.789237500001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45939.789237500001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45939.789237500001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45939.789237500001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45939.789237500001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45939.789237500001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45939.789237500001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45939.789237500001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45939.789237500001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45939.789237500001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45939.789237500001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45939.789237500001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45939.789237500001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45939.789237500001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45939.789237500001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45939.789237500001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45939.789237500001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45939.789237500001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45939.789237500001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45939.789237500001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45939.789237500001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45939.789237500001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45939.789237500001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45939.789237500001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45939.789237500001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45939.789237500001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45939.789237500001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45939.789237500001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45939.789237500001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45939.789237500001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45939.789237500001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45939.789237500001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45939.789237500001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45939.789237500001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45939.789237500001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45939.789237500001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45939.789237500001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45939.789237500001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45939.789237500001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45939.789237500001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45939.789237500001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45939.789237500001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45939.789237500001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45939.789237500001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45939.789237500001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45939.789237500001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45939.789237500001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45939.789237500001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45939.789237500001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45939.789237500001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45939.789237500001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45939.789237500001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45939.789237500001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45939.789237500001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45939.789237500001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45939.789237500001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45939.789237500001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45939.789237500001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45939.789237500001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45939.789237500001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45939.789237500001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45939.789237500001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45939.789237500001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45939.789237500001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45939.789237500001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45939.789237500001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45939.789237500001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45939.789237500001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45939.789237500001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45939.789237500001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45939.789237500001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45939.789237500001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45939.789237500001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45939.789237500001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45939.789237500001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45939.789237500001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45939.789237500001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45939.789237500001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45939.789237500001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45939.789237500001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45939.789237500001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45939.789237500001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45939.789237500001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45939.789237500001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45939.789237500001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45939.789237500001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45939.789237500001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45939.789237500001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45939.789237500001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45939.789237500001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45939.789237500001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45939.789237500001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45939.789237500001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45939.789237500001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45939.789237500001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45939.789237500001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45939.789237500001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45939.789237500001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45939.789237500001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45939.789237500001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45939.789237500001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45939.789237500001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45939.789237500001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45939.789237500001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45939.789237500001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45939.789237500001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45939.789237500001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45939.789237500001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45939.789237500001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45939.789237500001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45939.789237500001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45939.789237500001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45939.789237500001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45939.789237500001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45939.789237500001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45939.789237500001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45939.789237500001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45939.789237500001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45939.789237500001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45939.789237500001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45939.789237500001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45939.789237500001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236.30851990740484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0.23199212962936144</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45939.789237500001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45939.789237500001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45939.789237500001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45939.789237500001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45939.789237500001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45939.789237500001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45939.789237500001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45939.789237500001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45939.789237500001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45939.789237500001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45939.789237500001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45939.789237500001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45939.789237500001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45939.789237500001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45939.789237500001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45939.789237500001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45939.789237500001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45939.789237500001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45939.789237500001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45939.789237500001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45939.789237500001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45939.789237500001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45939.789237500001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45939.789237500001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45939.789237500001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45939.789237500001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45939.789237500001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45939.789237500001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45939.789237500001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45939.789237500001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45939.789237500001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45939.789237500001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45939.789237500001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45939.789237500001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45939.789237500001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45939.789237500001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45939.789237500001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45939.789237500001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45939.789237500001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45939.789237500001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45939.789237500001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45939.789237500001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45939.789237500001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45939.789237500001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45939.789237500001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45939.789237500001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45939.789237500001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45939.789237500001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45939.789237500001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45939.789237500001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45939.789237500001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45939.789237500001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45939.789237500001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45939.789237500001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45939.789237500001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45939.789237500001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45939.789237500001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45939.789237500001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45939.789237500001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45939.789237500001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45939.789237500001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45939.789237500001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45939.789237500001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45939.789237500001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45939.789237500001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45939.789237500001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45939.789237500001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45939.789237500001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45939.789237500001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45939.789237500001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45939.789237500001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45939.789237500001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45939.789237500001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45939.789237500001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45939.789237500001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45939.789237500001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45939.789237500001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45939.789237500001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45939.789237500001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45939.789237500001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45939.789237500001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45939.789237500001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45939.789237500001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45939.789237500001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45939.789237500001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45939.789237500001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45939.789237500001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45939.789237500001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45939.789237500001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45939.789237500001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45939.789237500001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45939.789237500001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45939.789237500001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45939.789237500001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45939.789237500001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45939.789237500001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45939.789237500001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45939.789237500001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45939.789237500001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45939.789237500001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45939.789237500001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45939.789237500001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45939.789237500001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45939.789237500001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45939.789237500001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45939.789237500001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45939.789237500001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45939.789237500001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45939.789237500001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45939.789237500001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45939.789237500001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45939.789237500001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45939.789237500001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45939.789237500001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45939.789237500001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45939.789237500001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45939.789237500001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45939.789237500001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45939.789237500001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45939.789237500001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45939.789237500001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45939.789237500001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45939.789237500001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45939.789237500001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45939.789237500001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45939.789237500001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45939.789237500001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45939.789237500001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45939.789237500001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45939.789237500001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45939.789237500001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45939.789237500001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45939.789237500001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45939.789237500001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45939.789237500001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45939.789237500001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45939.789237500001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45939.789237500001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45939.789237500001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45939.789237500001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45939.789237500001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45939.789237500001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45939.789237500001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45939.789237500001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45939.789237500001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45939.789237500001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45939.789237500001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45939.789237500001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45939.789237500001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45939.789237500001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45939.789237500001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45939.789237500001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45939.789237500001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45939.789237500001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45939.789237500001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45939.789237500001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45939.789237500001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45939.789237500001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45939.789237500001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45939.789237500001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45939.789237500001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45939.789237500001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45939.789237500001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45939.789237500001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45939.789237500001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45939.789237500001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45939.789237500001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45939.789237500001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45939.789237500001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45939.789237500001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45939.789237500001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45939.789237500001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45939.789237500001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45939.789237500001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45939.789237500001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45939.789237500001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45939.789237500001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45939.789237500001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45939.789237500001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45939.789237500001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45939.789237500001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45939.789237500001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45939.789237500001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45939.789237500001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45939.789237500001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45939.789237500001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45939.789237500001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45939.789237500001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45939.789237500001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45939.789237500001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45939.789237500001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45939.789237500001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45939.789237500001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45939.789237500001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45939.789237500001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45939.789237500001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45939.789237500001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45939.789237500001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45939.789237500001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45939.789237500001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45939.789237500001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45939.789237500001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45939.789237500001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45939.789237500001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45939.789237500001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45939.789237500001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45939.789237500001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45939.789237500001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45939.789237500001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45939.789237500001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45939.789237500001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45939.789237500001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45939.789237500001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45939.789237500001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45939.789237500001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45939.789237500001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45939.789237500001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45939.789237500001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45939.789237500001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45939.789237500001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45939.789237500001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45939.789237500001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45939.789237500001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45939.789237500001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45939.789237500001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45939.789237500001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45939.789237500001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45939.789237500001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45939.789237500001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45939.789237500001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45939.789237500001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45939.789237500001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45939.789237500001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45939.789237500001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45939.789237500001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45939.789237500001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45939.789237500001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45939.789237500001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45939.789237500001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45939.789237500001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45939.789237500001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45939.789237500001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45939.789237500001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45939.789237500001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45939.789237500001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45939.789237500001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45939.789237500001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45939.789237500001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45939.789237500001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45939.789237500001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45939.789237500001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45939.789237500001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45939.789237500001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45939.789237500001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45939.789237500001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45939.789237500001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45939.789237500001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45939.789237500001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45939.789237500001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45939.789237500001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45939.789237500001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45939.789237500001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45939.789237500001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45939.789237500001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45939.789237500001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45939.789237500001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45939.789237500001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45939.789237500001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45939.789237500001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45939.789237500001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45939.789237500001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45939.789237500001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45939.789237500001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45939.789237500001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45939.789237500001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45939.789237500001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45939.789237500001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45939.789237500001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45939.789237500001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45939.789237500001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45939.789237500001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45939.789237500001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45939.789237500001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45939.789237500001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45939.789237500001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45939.789237500001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45939.789237500001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45939.789237500001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45939.789237500001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45939.789237500001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45939.789237500001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45939.789237500001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45939.789237500001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45939.789237500001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45939.789237500001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45939.789237500001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45939.789237500001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45939.789237500001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45939.789237500001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45939.789237500001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45939.789237500001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45939.789237500001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45939.789237500001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45939.789237500001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45939.789237500001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45939.789237500001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45939.789237500001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45939.789237500001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45939.789237500001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45939.789237500001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45939.789237500001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45939.789237500001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45939.789237500001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45939.789237500001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45939.789237500001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45939.789237500001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45939.789237500001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45939.789237500001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45939.789237500001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45939.789237500001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45939.789237500001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45939.789237500001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45939.789237500001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45939.789237500001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45939.789237500001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45939.789237500001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45939.789237500001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45939.789237500001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45939.789237500001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45939.789237500001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45939.789237500001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45939.789237500001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45939.789237500001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45939.789237500001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45939.789237500001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45939.789237500001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45939.789237500001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45939.789237500001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45939.789237500001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45939.789237500001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45939.789237500001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45939.789237500001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45939.789237500001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45939.789237500001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45939.789237500001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45939.789237500001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45939.789237500001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45939.789237500001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45939.789237500001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45939.789237500001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45939.789237500001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45939.789237500001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45939.789237500001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45939.789237500001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45939.789237500001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45939.789237500001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45939.789237500001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45939.789237500001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45939.789237500001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45939.789237500001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45939.789237500001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45939.789237500001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45939.789237500001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45939.789237500001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45939.789237500001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45939.789237500001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45939.789237500001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45939.789237500001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45939.789237500001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45939.789237500001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45939.789237500001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45939.789237500001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45939.789237500001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45939.789237500001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45939.789237500001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45939.789237500001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45939.789237500001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45939.789237500001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45939.789237500001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45939.789237500001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45939.789237500001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45939.789237500001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45939.789237500001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45939.789237500001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45939.789237500001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45939.789237500001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45939.789237500001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45939.789237500001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45939.789237500001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45939.789237500001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45939.789237500001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45939.789237500001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45939.789237500001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45939.789237500001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45939.789237500001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45939.789237500001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45939.789237500001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45939.789237500001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45939.789237500001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45939.789237500001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45939.789237500001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45939.789237500001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45939.789237500001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45939.789237500001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45939.789237500001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45939.789237500001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45939.789237500001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45939.789237500001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45939.789237500001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45939.789237500001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45939.789237500001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45939.789237500001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45939.789237500001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45939.789237500001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45939.789237500001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45939.789237500001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45939.789237500001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45939.789237500001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45939.789237500001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45939.789237500001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45939.789237500001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45939.789237500001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45939.789237500001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45939.789237500001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45939.789237500001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45939.789237500001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45939.789237500001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45939.789237500001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45939.789237500001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45939.789237500001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45939.789237500001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45939.789237500001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45939.789237500001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45939.789237500001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45939.789237500001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45939.789237500001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45939.789237500001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45939.789237500001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45939.789237500001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45939.789237500001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45939.789237500001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45939.789237500001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45939.789237500001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47.957177314812725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3">
        <f t="shared" ref="G3" ca="1" si="0">IFERROR(NOW()-F3,"")</f>
        <v>13.6003601851844</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30136</v>
      </c>
      <c r="E4" s="37" t="s">
        <v>38964</v>
      </c>
      <c r="F4" s="38">
        <v>45939.761805555558</v>
      </c>
      <c r="G4" s="39">
        <f t="shared" ref="G4:G20" ca="1" si="1">IFERROR(NOW()-F4,"")</f>
        <v>2.7431944443378597E-2</v>
      </c>
      <c r="H4" s="38">
        <v>45939.756249999999</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45939.789237500001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45939.789237500001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45939.789237500001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45939.789237500001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45939.789237500001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45939.789237500001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45939.789237500001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45939.789237500001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45939.789237500001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45939.789237500001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45939.789237500001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45939.789237500001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45939.789237500001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45939.789237500001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45939.789237500001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45939.789237500001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45939.789237500001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45939.789237500001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45939.789237500001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45939.789237500001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45939.789237500001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45939.789237500001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45939.789237500001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45939.789237500001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45939.789237500001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45939.789237500001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45939.789237500001</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45939.789237500001</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45939.789237500001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45939.789237500001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45939.789237500001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45939.789237500001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45939.789237500001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45939.789237500001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45939.789237500001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45939.789237500001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45939.789237500001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45939.789237500001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45939.789237500001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45939.789237500001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45939.789237500001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45939.789237500001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45939.789237500001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45939.789237500001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45939.789237500001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45939.789237500001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45939.789237500001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45939.789237500001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45939.789237500001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45939.789237500001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45939.789237500001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45939.789237500001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45939.789237500001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45939.789237500001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45939.789237500001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45939.789237500001</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45939.789237500001</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45939.789237500001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45939.789237500001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45939.789237500001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45939.789237500001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45939.789237500001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45939.789237500001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45939.789237500001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45939.789237500001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45939.789237500001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45939.789237500001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45939.789237500001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45939.789237500001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45939.789237500001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45939.789237500001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45939.789237500001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45939.789237500001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45939.789237500001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45939.789237500001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45939.789237500001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45939.789237500001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45939.789237500001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45939.789237500001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45939.789237500001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45939.789237500001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45939.789237500001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45939.789237500001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45939.789237500001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45939.789237500001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45939.789237500001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45939.789237500001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45939.789237500001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45939.789237500001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45939.789237500001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45939.789237500001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45939.789237500001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45939.789237500001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45939.789237500001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45939.789237500001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45939.789237500001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45939.789237500001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45939.789237500001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45939.789237500001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45939.789237500001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45939.789237500001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45939.789237500001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45939.789237500001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45939.789237500001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45939.789237500001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45939.789237500001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45939.789237500001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45939.789237500001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45939.789237500001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45939.789237500001</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45939.789237500001</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13.016390277778555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0.26017500000307336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5.9082652777797193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4.8469921296273242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2</v>
      </c>
      <c r="D6" s="156" t="s">
        <v>32685</v>
      </c>
      <c r="E6" s="156" t="s">
        <v>38964</v>
      </c>
      <c r="F6" s="161">
        <v>45939.637326388889</v>
      </c>
      <c r="G6" s="151">
        <f ca="1">IFERROR(NOW()-F6,"-")</f>
        <v>0.15191111111198552</v>
      </c>
      <c r="H6" s="161">
        <v>45939.632824074077</v>
      </c>
      <c r="I6" s="156" t="str">
        <f>IFERROR(VLOOKUP(D6,DB!A:F,6,0),"")</f>
        <v>SCECO</v>
      </c>
      <c r="J6" s="156" t="str">
        <f>IFERROR(VLOOKUP(D6,DB!A:G,7,0),"")</f>
        <v>Dead</v>
      </c>
      <c r="K6" s="156" t="s">
        <v>39074</v>
      </c>
      <c r="L6" s="156" t="str">
        <f>IFERROR(VLOOKUP(D6,DB!A:I,9,0),"")</f>
        <v>Latis</v>
      </c>
    </row>
    <row r="7" spans="1:16383" ht="31.5" customHeight="1">
      <c r="A7" s="156" t="s">
        <v>39075</v>
      </c>
      <c r="B7" s="156" t="str">
        <f>IFERROR(VLOOKUP(D7,DB!A:K,11,0),"")</f>
        <v>R6</v>
      </c>
      <c r="C7" s="156">
        <v>1</v>
      </c>
      <c r="D7" s="156" t="s">
        <v>34746</v>
      </c>
      <c r="E7" s="156" t="s">
        <v>39045</v>
      </c>
      <c r="F7" s="156"/>
      <c r="G7" s="151">
        <f ca="1">IFERROR(NOW()-F7,"-")</f>
        <v>45939.789237500001</v>
      </c>
      <c r="H7" s="161">
        <v>45939.692777777775</v>
      </c>
      <c r="I7" s="156" t="str">
        <f>IFERROR(VLOOKUP(D7,DB!A:F,6,0),"")</f>
        <v>Generator-SG</v>
      </c>
      <c r="J7" s="156" t="str">
        <f>IFERROR(VLOOKUP(D7,DB!A:G,7,0),"")</f>
        <v>Vandalized</v>
      </c>
      <c r="K7" s="156" t="s">
        <v>39076</v>
      </c>
      <c r="L7" s="156" t="str">
        <f>IFERROR(VLOOKUP(D7,DB!A:I,9,0),"")</f>
        <v>Latis</v>
      </c>
    </row>
    <row r="8" spans="1:16383" ht="31.5" customHeight="1">
      <c r="A8" s="156" t="s">
        <v>39077</v>
      </c>
      <c r="B8" s="156" t="str">
        <f>IFERROR(VLOOKUP(D8,DB!A:K,11,0),"")</f>
        <v>R6</v>
      </c>
      <c r="C8" s="156">
        <v>1</v>
      </c>
      <c r="D8" s="156" t="s">
        <v>32951</v>
      </c>
      <c r="E8" s="156" t="s">
        <v>38964</v>
      </c>
      <c r="F8" s="161">
        <v>45939.745196759257</v>
      </c>
      <c r="G8" s="151">
        <f ca="1">IFERROR(NOW()-F8,"-")</f>
        <v>4.4040740744094364E-2</v>
      </c>
      <c r="H8" s="161">
        <v>45939.703657407408</v>
      </c>
      <c r="I8" s="156" t="str">
        <f>IFERROR(VLOOKUP(D8,DB!A:F,6,0),"")</f>
        <v>SCECO</v>
      </c>
      <c r="J8" s="156" t="str">
        <f>IFERROR(VLOOKUP(D8,DB!A:G,7,0),"")</f>
        <v>Dead+No BB Design</v>
      </c>
      <c r="K8" s="156" t="s">
        <v>39078</v>
      </c>
      <c r="L8" s="156" t="str">
        <f>IFERROR(VLOOKUP(D8,DB!A:I,9,0),"")</f>
        <v>Latis</v>
      </c>
    </row>
    <row r="9" spans="1:16383" ht="31.5" customHeight="1">
      <c r="A9" s="156" t="s">
        <v>39079</v>
      </c>
      <c r="B9" s="156" t="str">
        <f>IFERROR(VLOOKUP(D9,DB!A:K,11,0),"")</f>
        <v>R6</v>
      </c>
      <c r="C9" s="156">
        <v>2</v>
      </c>
      <c r="D9" s="156" t="s">
        <v>32516</v>
      </c>
      <c r="E9" s="156" t="s">
        <v>39045</v>
      </c>
      <c r="F9" s="161">
        <v>45939.732476851852</v>
      </c>
      <c r="G9" s="151">
        <f ca="1">IFERROR(NOW()-F9,"-")</f>
        <v>5.6760648149065673E-2</v>
      </c>
      <c r="H9" s="156"/>
      <c r="I9" s="156" t="str">
        <f>IFERROR(VLOOKUP(D9,DB!A:F,6,0),"")</f>
        <v>SCECO</v>
      </c>
      <c r="J9" s="156" t="str">
        <f>IFERROR(VLOOKUP(D9,DB!A:G,7,0),"")</f>
        <v>Good</v>
      </c>
      <c r="K9" s="156" t="s">
        <v>39080</v>
      </c>
      <c r="L9" s="156" t="str">
        <f>IFERROR(VLOOKUP(D9,DB!A:I,9,0),"")</f>
        <v>Latis</v>
      </c>
    </row>
    <row r="10" spans="1:16383" ht="31.5" customHeight="1">
      <c r="A10" s="156"/>
      <c r="B10" s="156" t="str">
        <f>IFERROR(VLOOKUP(D10,DB!A:K,11,0),"")</f>
        <v/>
      </c>
      <c r="C10" s="156"/>
      <c r="D10" s="156"/>
      <c r="E10" s="156"/>
      <c r="F10" s="156"/>
      <c r="G10" s="151">
        <f ca="1">IFERROR(NOW()-F10,"-")</f>
        <v>45939.789237500001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45939.789237500001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45939.789237500001</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64"/>
      <c r="E13" s="156"/>
      <c r="F13" s="156"/>
      <c r="G13" s="151">
        <f ca="1">IFERROR(NOW()-F13,"-")</f>
        <v>45939.789237500001</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45939.789237500001</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45939.789237500001</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45939.789237500001</v>
      </c>
      <c r="H16" s="156"/>
      <c r="I16" s="156" t="str">
        <f>IFERROR(VLOOKUP(D16,DB!A:F,6,0),"")</f>
        <v/>
      </c>
      <c r="J16" s="156" t="str">
        <f>IFERROR(VLOOKUP(D16,DB!A:G,7,0),"")</f>
        <v/>
      </c>
      <c r="K16" s="156"/>
      <c r="L16" s="156" t="str">
        <f>IFERROR(VLOOKUP(D16,DB!A:I,9,0),"")</f>
        <v/>
      </c>
    </row>
    <row r="17" spans="1:12" ht="31.5" customHeight="1">
      <c r="A17" s="110"/>
      <c r="B17" s="157" t="str">
        <f>IFERROR(VLOOKUP(D17,DB!A:K,11,0),"")</f>
        <v/>
      </c>
      <c r="C17" s="157"/>
      <c r="D17" s="157"/>
      <c r="E17" s="158"/>
      <c r="F17" s="113"/>
      <c r="G17" s="151">
        <f ca="1">IFERROR(NOW()-F17,"-")</f>
        <v>45939.789237500001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45939.789237500001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45939.789237500001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45939.789237500001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45939.789237500001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45939.789237500001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45939.789237500001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45939.789237500001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45939.789237500001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45939.789237500001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45939.789237500001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45939.789237500001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45939.789237500001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45939.789237500001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45939.789237500001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45939.789237500001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45939.789237500001</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45939.789237500001</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45939.789237500001</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45939.789237500001</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45939.789237500001</v>
      </c>
      <c r="H37" s="113"/>
      <c r="I37" s="157" t="str">
        <f>IFERROR(VLOOKUP(D37,DB!A:F,6,0),"")</f>
        <v/>
      </c>
      <c r="J37" s="157" t="str">
        <f>IFERROR(VLOOKUP(D37,DB!A:G,7,0),"")</f>
        <v/>
      </c>
      <c r="K37" s="160"/>
      <c r="L37" s="158" t="str">
        <f>IFERROR(VLOOKUP(D37,DB!A:I,9,0),"")</f>
        <v/>
      </c>
    </row>
    <row r="38" spans="1:12" ht="31.5" customHeight="1">
      <c r="A38" s="110"/>
      <c r="B38" s="109" t="str">
        <f>IFERROR(VLOOKUP(D38,DB!A:K,11,0),"")</f>
        <v/>
      </c>
      <c r="C38" s="111"/>
      <c r="D38" s="109"/>
      <c r="E38" s="112"/>
      <c r="F38" s="113"/>
      <c r="G38" s="81">
        <f ca="1">IFERROR(NOW()-F38,"-")</f>
        <v>45939.789237500001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45939.789237500001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45939.789237500001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45939.789237500001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45939.789237500001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45939.789237500001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45939.789237500001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45939.789237500001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45939.789237500001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45939.789237500001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45939.789237500001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45939.789237500001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45939.789237500001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45939.789237500001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45939.789237500001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45939.789237500001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45939.789237500001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45939.789237500001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45939.789237500001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45939.789237500001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45939.789237500001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45939.789237500001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45939.789237500001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45939.789237500001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45939.789237500001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45939.789237500001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45939.789237500001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45939.789237500001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45939.789237500001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45939.789237500001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45939.789237500001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45939.789237500001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45939.789237500001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45939.789237500001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45939.789237500001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45939.789237500001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45939.789237500001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45939.789237500001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45939.789237500001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45939.789237500001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45939.789237500001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45939.789237500001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45939.789237500001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45939.789237500001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45939.789237500001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45939.789237500001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45939.789237500001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45939.789237500001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45939.789237500001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45939.789237500001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45939.789237500001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45939.789237500001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45939.789237500001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45939.789237500001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45939.789237500001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45939.789237500001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45939.789237500001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45939.789237500001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45939.789237500001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45939.789237500001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45939.789237500001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45939.789237500001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45939.789237500001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45939.789237500001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45939.789237500001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45939.789237500001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45939.789237500001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45939.789237500001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45939.789237500001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45939.789237500001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45939.789237500001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45939.789237500001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45939.789237500001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45939.789237500001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45939.789237500001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45939.789237500001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45939.789237500001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45939.789237500001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45939.789237500001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45939.789237500001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45939.789237500001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45939.789237500001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45939.789237500001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45939.789237500001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45939.789237500001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45939.789237500001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45939.789237500001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45939.789237500001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45939.789237500001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45939.789237500001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45939.789237500001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45939.789237500001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45939.789237500001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45939.789237500001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45939.789237500001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45939.789237500001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45939.789237500001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45939.789237500001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45939.789237500001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45939.789237500001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45939.789237500001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45939.789237500001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45939.789237500001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45939.789237500001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45939.789237500001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45939.789237500001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45939.789237500001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45939.789237500001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45939.789237500001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45939.789237500001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45939.789237500001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45939.789237500001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45939.789237500001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45939.789237500001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45939.789237500001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45939.789237500001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45939.789237500001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45939.789237500001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45939.789237500001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45939.789237500001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45939.789237500001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45939.789237500001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45939.789237500001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45939.789237500001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45939.789237500001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45939.789237500001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45939.789237500001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45939.789237500001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45939.789237500001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45939.789237500001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45939.789237500001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45939.789237500001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45939.789237500001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45939.789237500001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45939.789237500001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45939.789237500001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45939.789237500001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45939.789237500001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45939.789237500001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45939.789237500001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45939.789237500001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45939.789237500001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45939.789237500001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45939.789237500001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45939.789237500001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45939.789237500001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45939.789237500001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45939.789237500001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45939.789237500001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45939.789237500001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45939.789237500001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45939.789237500001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45939.789237500001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45939.789237500001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45939.789237500001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45939.789237500001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45939.789237500001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45939.789237500001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45939.789237500001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45939.789237500001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45939.789237500001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45939.789237500001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45939.789237500001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45939.789237500001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45939.789237500001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45939.789237500001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45939.789237500001</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