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259" documentId="13_ncr:1_{F6CB121F-512D-4AA6-A0C1-0FB36C537598}" xr6:coauthVersionLast="47" xr6:coauthVersionMax="47" xr10:uidLastSave="{1538023F-1074-4AC6-A280-0C082FBE8AB2}"/>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6" i="1" l="1"/>
  <c r="G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J2" i="1"/>
  <c r="L2" i="1"/>
  <c r="G6" i="6"/>
  <c r="G7" i="6"/>
  <c r="G8" i="6"/>
  <c r="G9" i="6"/>
  <c r="G10" i="6"/>
  <c r="G11" i="6"/>
  <c r="G12" i="6"/>
  <c r="G13" i="6"/>
  <c r="G14" i="6"/>
  <c r="G1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J3" i="1"/>
  <c r="J4" i="1"/>
  <c r="J5" i="1"/>
  <c r="J6" i="1"/>
  <c r="J7" i="1"/>
  <c r="J8" i="1"/>
  <c r="J9" i="1"/>
  <c r="J10" i="1"/>
  <c r="J11" i="1"/>
  <c r="J12" i="1"/>
  <c r="J13" i="1"/>
  <c r="J14" i="1"/>
  <c r="J15"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L9" i="5"/>
  <c r="L10" i="5"/>
  <c r="L11" i="5"/>
  <c r="L12" i="5"/>
  <c r="L13" i="5"/>
  <c r="L14" i="5"/>
  <c r="L15" i="5"/>
  <c r="L16" i="5"/>
  <c r="L17" i="5"/>
  <c r="L18" i="5"/>
  <c r="L19" i="5"/>
  <c r="L20" i="5"/>
  <c r="L21" i="5"/>
  <c r="L22" i="5"/>
  <c r="L23" i="5"/>
  <c r="L24" i="5"/>
  <c r="L25" i="5"/>
  <c r="J4" i="5"/>
  <c r="J5" i="5"/>
  <c r="J6" i="5"/>
  <c r="J7" i="5"/>
  <c r="J8" i="5"/>
  <c r="J9" i="5"/>
  <c r="J10" i="5"/>
  <c r="J11" i="5"/>
  <c r="J12" i="5"/>
  <c r="J13" i="5"/>
  <c r="J14" i="5"/>
  <c r="J15" i="5"/>
  <c r="J16" i="5"/>
  <c r="J17" i="5"/>
  <c r="J18" i="5"/>
  <c r="J19" i="5"/>
  <c r="J20" i="5"/>
  <c r="J21" i="5"/>
  <c r="J22" i="5"/>
  <c r="J23" i="5"/>
  <c r="J24" i="5"/>
  <c r="J25" i="5"/>
  <c r="I4" i="5"/>
  <c r="I5" i="5"/>
  <c r="I6" i="5"/>
  <c r="I7" i="5"/>
  <c r="I8" i="5"/>
  <c r="I9" i="5"/>
  <c r="I10" i="5"/>
  <c r="I11" i="5"/>
  <c r="I12" i="5"/>
  <c r="I13" i="5"/>
  <c r="I14" i="5"/>
  <c r="I15" i="5"/>
  <c r="I16" i="5"/>
  <c r="I17" i="5"/>
  <c r="I18" i="5"/>
  <c r="I19" i="5"/>
  <c r="I20" i="5"/>
  <c r="I21" i="5"/>
  <c r="I22" i="5"/>
  <c r="I23" i="5"/>
  <c r="I24" i="5"/>
  <c r="I25" i="5"/>
  <c r="B4" i="5"/>
  <c r="B5" i="5"/>
  <c r="B6" i="5"/>
  <c r="B7" i="5"/>
  <c r="B8" i="5"/>
  <c r="B9" i="5"/>
  <c r="B10" i="5"/>
  <c r="B11" i="5"/>
  <c r="B12" i="5"/>
  <c r="B13" i="5"/>
  <c r="B14" i="5"/>
  <c r="B15" i="5"/>
  <c r="B16" i="5"/>
  <c r="B17" i="5"/>
  <c r="B18" i="5"/>
  <c r="B19" i="5"/>
  <c r="B20" i="5"/>
  <c r="B21" i="5"/>
  <c r="B22" i="5"/>
  <c r="B23" i="5"/>
  <c r="B24" i="5"/>
  <c r="B25"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<sst xmlns="http://schemas.openxmlformats.org/spreadsheetml/2006/main" count="178597" uniqueCount="39083">
  <si>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</si>
  <si>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</si>
  <si>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</si>
  <si>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</si>
  <si>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</si>
  <si>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</si>
  <si>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</si>
  <si>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</si>
  <si>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</si>
  <si>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</si>
  <si>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</si>
  <si>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</si>
  <si>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</si>
  <si>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</si>
  <si>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</si>
  <si>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</si>
  <si>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</si>
  <si>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</si>
  <si>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</si>
  <si>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</si>
  <si>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</si>
  <si>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</si>
  <si>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</si>
  <si>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</si>
  <si>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</si>
  <si>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</si>
  <si>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</si>
  <si>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</si>
  <si>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</si>
  <si>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</si>
  <si>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</si>
  <si>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</si>
  <si>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</si>
  <si>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</si>
  <si>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</si>
  <si>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</si>
  <si>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</si>
  <si>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</si>
  <si>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</si>
  <si>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</si>
  <si>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</si>
  <si>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</si>
  <si>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</si>
  <si>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</si>
  <si>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</si>
  <si>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</si>
  <si>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</si>
  <si>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</si>
  <si>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</si>
  <si>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</si>
  <si>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</si>
  <si>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</si>
  <si>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</si>
  <si>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</si>
  <si>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</si>
  <si>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</si>
  <si>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</si>
  <si>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</si>
  <si>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</si>
  <si>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</si>
  <si>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</si>
  <si>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</si>
  <si>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</si>
  <si>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</si>
  <si>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</si>
  <si>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</si>
  <si>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</si>
  <si>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</si>
  <si>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</si>
  <si>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</si>
  <si>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</si>
  <si>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</si>
  <si>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</si>
  <si>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</si>
  <si>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</si>
  <si>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</si>
  <si>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</si>
  <si>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</si>
  <si>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</si>
  <si>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</si>
  <si>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</si>
  <si>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</si>
  <si>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</si>
  <si>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</si>
  <si>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</si>
  <si>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</si>
  <si>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</si>
  <si>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</si>
  <si>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</si>
  <si>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</si>
  <si>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</si>
  <si>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</si>
  <si>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</si>
  <si>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</si>
  <si>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</si>
  <si>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</si>
  <si>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</si>
  <si>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</si>
  <si>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</si>
  <si>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</si>
  <si>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</si>
  <si>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</si>
  <si>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</si>
  <si>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</si>
  <si>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</si>
  <si>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</si>
  <si>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</si>
  <si>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</si>
  <si>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</si>
  <si>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</si>
  <si>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</si>
  <si>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</si>
  <si>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</si>
  <si>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</si>
  <si>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</si>
  <si>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</si>
  <si>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</si>
  <si>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</si>
  <si>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</si>
  <si>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</si>
  <si>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</si>
  <si>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</si>
  <si>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</si>
  <si>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</si>
  <si>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</si>
  <si>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</si>
  <si>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</si>
  <si>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</si>
  <si>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</si>
  <si>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</si>
  <si>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</si>
  <si>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</si>
  <si>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</si>
  <si>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</si>
  <si>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</si>
  <si>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</si>
  <si>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</si>
  <si>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</si>
  <si>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</si>
  <si>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</si>
  <si>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</si>
  <si>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</si>
  <si>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</si>
  <si>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</si>
  <si>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</si>
  <si>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</si>
  <si>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</si>
  <si>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</si>
  <si>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</si>
  <si>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</si>
  <si>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</si>
  <si>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</si>
  <si>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</si>
  <si>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</si>
  <si>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</si>
  <si>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</si>
  <si>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</si>
  <si>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</si>
  <si>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</si>
  <si>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</si>
  <si>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</si>
  <si>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</si>
  <si>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</si>
  <si>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</si>
  <si>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</si>
  <si>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</si>
  <si>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</si>
  <si>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</si>
  <si>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</si>
  <si>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</si>
  <si>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</si>
  <si>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</si>
  <si>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</si>
  <si>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</si>
  <si>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</si>
  <si>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</si>
  <si>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</si>
  <si>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</si>
  <si>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</si>
  <si>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</si>
  <si>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</si>
  <si>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</si>
  <si>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</si>
  <si>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</si>
  <si>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</si>
  <si>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</si>
  <si>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</si>
  <si>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</si>
  <si>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</si>
  <si>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</si>
  <si>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</si>
  <si>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</si>
  <si>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</si>
  <si>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</si>
  <si>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</si>
  <si>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</si>
  <si>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</si>
  <si>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</si>
  <si>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</si>
  <si>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</si>
  <si>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</si>
  <si>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</si>
  <si>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</si>
  <si>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</si>
  <si>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</si>
  <si>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</si>
  <si>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</si>
  <si>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</si>
  <si>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</si>
  <si>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</si>
  <si>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</si>
  <si>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</si>
  <si>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</si>
  <si>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</si>
  <si>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</si>
  <si>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</si>
  <si>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</si>
  <si>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</si>
  <si>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</si>
  <si>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</si>
  <si>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</si>
  <si>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</si>
  <si>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</si>
  <si>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</si>
  <si>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</si>
  <si>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</si>
  <si>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</si>
  <si>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</si>
  <si>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</si>
  <si>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</si>
  <si>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</si>
  <si>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</si>
  <si>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</si>
  <si>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</si>
  <si>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</si>
  <si>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</si>
  <si>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</si>
  <si>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</si>
  <si>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</si>
  <si>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</si>
  <si>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</si>
  <si>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</si>
  <si>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</si>
  <si>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</si>
  <si>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</si>
  <si>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</si>
  <si>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</si>
  <si>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</si>
  <si>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</si>
  <si>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</si>
  <si>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</si>
  <si>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</si>
  <si>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</si>
  <si>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</si>
  <si>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</si>
  <si>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</si>
  <si>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</si>
  <si>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</si>
  <si>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</si>
  <si>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</si>
  <si>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</si>
  <si>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</si>
  <si>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</si>
  <si>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</si>
  <si>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</si>
  <si>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</si>
  <si>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</si>
  <si>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</si>
  <si>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</si>
  <si>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</si>
  <si>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</si>
  <si>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</si>
  <si>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</si>
  <si>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</si>
  <si>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</si>
  <si>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</si>
  <si>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</si>
  <si>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</si>
  <si>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</si>
  <si>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</si>
  <si>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</si>
  <si>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</si>
  <si>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</si>
  <si>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</si>
  <si>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</si>
  <si>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</si>
  <si>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</si>
  <si>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</si>
  <si>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</si>
  <si>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</si>
  <si>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</si>
  <si>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</si>
  <si>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</si>
  <si>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</si>
  <si>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</si>
  <si>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</si>
  <si>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</si>
  <si>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</si>
  <si>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</si>
  <si>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</si>
  <si>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</si>
  <si>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</si>
  <si>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</si>
  <si>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</si>
  <si>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</si>
  <si>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</si>
  <si>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</si>
  <si>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</si>
  <si>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</si>
  <si>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</si>
  <si>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</si>
  <si>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</si>
  <si>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</si>
  <si>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</si>
  <si>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</si>
  <si>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</si>
  <si>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</si>
  <si>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</si>
  <si>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</si>
  <si>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</si>
  <si>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</si>
  <si>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</si>
  <si>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</si>
  <si>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</si>
  <si>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</si>
  <si>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</si>
  <si>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</si>
  <si>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</si>
  <si>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</si>
  <si>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</si>
  <si>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</si>
  <si>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</si>
  <si>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</si>
  <si>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</si>
  <si>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</si>
  <si>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</si>
  <si>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</si>
  <si>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</si>
  <si>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</si>
  <si>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</si>
  <si>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</si>
  <si>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</si>
  <si>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</si>
  <si>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</si>
  <si>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</si>
  <si>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</si>
  <si>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</si>
  <si>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</si>
  <si>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</si>
  <si>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</si>
  <si>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</si>
  <si>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</si>
  <si>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</si>
  <si>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</si>
  <si>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</si>
  <si>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</si>
  <si>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</si>
  <si>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</si>
  <si>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</si>
  <si>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</si>
  <si>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</si>
  <si>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</si>
  <si>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</si>
  <si>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</si>
  <si>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</si>
  <si>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</si>
  <si>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</si>
  <si>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</si>
  <si>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</si>
  <si>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</si>
  <si>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</si>
  <si>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</si>
  <si>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</si>
  <si>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</si>
  <si>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</si>
  <si>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</si>
  <si>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</si>
  <si>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</si>
  <si>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</si>
  <si>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</si>
  <si>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</si>
  <si>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</si>
  <si>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</si>
  <si>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</si>
  <si>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</si>
  <si>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</si>
  <si>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</si>
  <si>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</si>
  <si>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</si>
  <si>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</si>
  <si>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</si>
  <si>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</si>
  <si>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</si>
  <si>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</si>
  <si>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</si>
  <si>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</si>
  <si>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</si>
  <si>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</si>
  <si>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</si>
  <si>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</si>
  <si>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</si>
  <si>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</si>
  <si>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</si>
  <si>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</si>
  <si>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</si>
  <si>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</si>
  <si>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</si>
  <si>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</si>
  <si>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</si>
  <si>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</si>
  <si>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</si>
  <si>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</si>
  <si>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</si>
  <si>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</si>
  <si>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</si>
  <si>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</si>
  <si>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</si>
  <si>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</si>
  <si>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</si>
  <si>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</si>
  <si>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</si>
  <si>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</si>
  <si>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</si>
  <si>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</si>
  <si>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</si>
  <si>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</si>
  <si>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</si>
  <si>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</si>
  <si>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</si>
  <si>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</si>
  <si>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</si>
  <si>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</si>
  <si>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</si>
  <si>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</si>
  <si>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</si>
  <si>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</si>
  <si>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</si>
  <si>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</si>
  <si>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</si>
  <si>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</si>
  <si>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</si>
  <si>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</si>
  <si>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</si>
  <si>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</si>
  <si>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</si>
  <si>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</si>
  <si>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</si>
  <si>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</si>
  <si>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</si>
  <si>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</si>
  <si>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</si>
  <si>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</si>
  <si>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</si>
  <si>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</si>
  <si>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</si>
  <si>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</si>
  <si>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</si>
  <si>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</si>
  <si>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</si>
  <si>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</si>
  <si>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</si>
  <si>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</si>
  <si>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</si>
  <si>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</si>
  <si>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</si>
  <si>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</si>
  <si>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</si>
  <si>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</si>
  <si>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</si>
  <si>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</si>
  <si>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</si>
  <si>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</si>
  <si>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</si>
  <si>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</si>
  <si>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</si>
  <si>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</si>
  <si>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</si>
  <si>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</si>
  <si>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</si>
  <si>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</si>
  <si>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</si>
  <si>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</si>
  <si>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</si>
  <si>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</si>
  <si>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</si>
  <si>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</si>
  <si>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</si>
  <si>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</si>
  <si>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</si>
  <si>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</si>
  <si>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</si>
  <si>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</si>
  <si>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</si>
  <si>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</si>
  <si>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</si>
  <si>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</si>
  <si>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</si>
  <si>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</si>
  <si>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</si>
  <si>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</si>
  <si>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</si>
  <si>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</si>
  <si>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</si>
  <si>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</si>
  <si>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</si>
  <si>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</si>
  <si>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</si>
  <si>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</si>
  <si>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</si>
  <si>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</si>
  <si>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</si>
  <si>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</si>
  <si>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</si>
  <si>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</si>
  <si>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</si>
  <si>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</si>
  <si>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</si>
  <si>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</si>
  <si>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</si>
  <si>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</si>
  <si>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</si>
  <si>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</si>
  <si>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</si>
  <si>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</si>
  <si>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</si>
  <si>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</si>
  <si>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</si>
  <si>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</si>
  <si>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</si>
  <si>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</si>
  <si>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</si>
  <si>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</si>
  <si>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</si>
  <si>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</si>
  <si>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</si>
  <si>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</si>
  <si>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</si>
  <si>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</si>
  <si>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</si>
  <si>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</si>
  <si>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</si>
  <si>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</si>
  <si>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</si>
  <si>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</si>
  <si>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</si>
  <si>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</si>
  <si>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</si>
  <si>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</si>
  <si>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</si>
  <si>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</si>
  <si>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</si>
  <si>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</si>
  <si>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</si>
  <si>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</si>
  <si>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</si>
  <si>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</si>
  <si>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</si>
  <si>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</si>
  <si>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</si>
  <si>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</si>
  <si>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</si>
  <si>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</si>
  <si>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</si>
  <si>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</si>
  <si>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</si>
  <si>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</si>
  <si>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</si>
  <si>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</si>
  <si>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</si>
  <si>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</si>
  <si>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</si>
  <si>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</si>
  <si>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</si>
  <si>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</si>
  <si>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</si>
  <si>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</si>
  <si>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</si>
  <si>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</si>
  <si>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</si>
  <si>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</si>
  <si>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</si>
  <si>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</si>
  <si>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</si>
  <si>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</si>
  <si>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</si>
  <si>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</si>
  <si>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</si>
  <si>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</si>
  <si>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</si>
  <si>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</si>
  <si>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</si>
  <si>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</si>
  <si>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</si>
  <si>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</si>
  <si>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</si>
  <si>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</si>
  <si>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</si>
  <si>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</si>
  <si>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</si>
  <si>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</si>
  <si>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</si>
  <si>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</si>
  <si>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</si>
  <si>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</si>
  <si>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</si>
  <si>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</si>
  <si>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</si>
  <si>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</si>
  <si>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</si>
  <si>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</si>
  <si>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</si>
  <si>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</si>
  <si>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</si>
  <si>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</si>
  <si>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</si>
  <si>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</si>
  <si>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</si>
  <si>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</si>
  <si>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</si>
  <si>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</si>
  <si>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</si>
  <si>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</si>
  <si>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</si>
  <si>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</si>
  <si>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</si>
  <si>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</si>
  <si>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</si>
  <si>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</si>
  <si>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</si>
  <si>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</si>
  <si>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</si>
  <si>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</si>
  <si>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</si>
  <si>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</si>
  <si>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</si>
  <si>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</si>
  <si>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</si>
  <si>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</si>
  <si>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</si>
  <si>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</si>
  <si>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</si>
  <si>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</si>
  <si>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</si>
  <si>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</si>
  <si>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</si>
  <si>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</si>
  <si>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</si>
  <si>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</si>
  <si>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</si>
  <si>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</si>
  <si>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</si>
  <si>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</si>
  <si>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</si>
  <si>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</si>
  <si>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</si>
  <si>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</si>
  <si>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</si>
  <si>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</si>
  <si>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</si>
  <si>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</si>
  <si>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</si>
  <si>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</si>
  <si>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</si>
  <si>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</si>
  <si>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</si>
  <si>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</si>
  <si>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</si>
  <si>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</si>
  <si>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</si>
  <si>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</si>
  <si>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</si>
  <si>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</si>
  <si>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</si>
  <si>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</si>
  <si>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</si>
  <si>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</si>
  <si>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</si>
  <si>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</si>
  <si>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</si>
  <si>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</si>
  <si>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</si>
  <si>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</si>
  <si>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</si>
  <si>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</si>
  <si>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</si>
  <si>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</si>
  <si>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</si>
  <si>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</si>
  <si>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</si>
  <si>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</si>
  <si>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</si>
  <si>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</si>
  <si>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</si>
  <si>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</si>
  <si>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</si>
  <si>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</si>
  <si>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</si>
  <si>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</si>
  <si>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</si>
  <si>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</si>
  <si>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</si>
  <si>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</si>
  <si>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</si>
  <si>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</si>
  <si>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</si>
  <si>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</si>
  <si>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</si>
  <si>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</si>
  <si>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</si>
  <si>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</si>
  <si>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</si>
  <si>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</si>
  <si>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</si>
  <si>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</si>
  <si>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</si>
  <si>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</si>
  <si>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</si>
  <si>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</si>
  <si>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</si>
  <si>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</si>
  <si>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</si>
  <si>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</si>
  <si>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</si>
  <si>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</si>
  <si>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</si>
  <si>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</si>
  <si>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</si>
  <si>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</si>
  <si>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</si>
  <si>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</si>
  <si>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</si>
  <si>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</si>
  <si>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</si>
  <si>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</si>
  <si>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</si>
  <si>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</si>
  <si>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</si>
  <si>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</si>
  <si>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</si>
  <si>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</si>
  <si>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</si>
  <si>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</si>
  <si>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</si>
  <si>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</si>
  <si>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</si>
  <si>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</si>
  <si>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</si>
  <si>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</si>
  <si>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</si>
  <si>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</si>
  <si>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</si>
  <si>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</si>
  <si>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</si>
  <si>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</si>
  <si>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</si>
  <si>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</si>
  <si>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</si>
  <si>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</si>
  <si>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</si>
  <si>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</si>
  <si>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</si>
  <si>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</si>
  <si>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</si>
  <si>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</si>
  <si>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</si>
  <si>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</si>
  <si>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</si>
  <si>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</si>
  <si>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</si>
  <si>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</si>
  <si>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</si>
  <si>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</si>
  <si>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</si>
  <si>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</si>
  <si>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</si>
  <si>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</si>
  <si>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</si>
  <si>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</si>
  <si>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</si>
  <si>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</si>
  <si>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</si>
  <si>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</si>
  <si>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</si>
  <si>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</si>
  <si>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</si>
  <si>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</si>
  <si>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</si>
  <si>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</si>
  <si>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</si>
  <si>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</si>
  <si>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</si>
  <si>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</si>
  <si>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</si>
  <si>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</si>
  <si>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</si>
  <si>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</si>
  <si>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</si>
  <si>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</si>
  <si>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</si>
  <si>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</si>
  <si>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</si>
  <si>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</si>
  <si>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</si>
  <si>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</si>
  <si>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</si>
  <si>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</si>
  <si>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</si>
  <si>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</si>
  <si>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</si>
  <si>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</si>
  <si>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</si>
  <si>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</si>
  <si>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</si>
  <si>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</si>
  <si>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</si>
  <si>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</si>
  <si>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</si>
  <si>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</si>
  <si>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</si>
  <si>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</si>
  <si>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</si>
  <si>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</si>
  <si>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</si>
  <si>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</si>
  <si>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</si>
  <si>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</si>
  <si>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</si>
  <si>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</si>
  <si>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</si>
  <si>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</si>
  <si>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</si>
  <si>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</si>
  <si>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</si>
  <si>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</si>
  <si>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</si>
  <si>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</si>
  <si>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</si>
  <si>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</si>
  <si>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</si>
  <si>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</si>
  <si>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</si>
  <si>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</si>
  <si>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</si>
  <si>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</si>
  <si>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</si>
  <si>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</si>
  <si>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</si>
  <si>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</si>
  <si>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</si>
  <si>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</si>
  <si>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</si>
  <si>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</si>
  <si>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</si>
  <si>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</si>
  <si>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</si>
  <si>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</si>
  <si>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</si>
  <si>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</si>
  <si>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</si>
  <si>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</si>
  <si>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</si>
  <si>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</si>
  <si>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</si>
  <si>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</si>
  <si>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</si>
  <si>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</si>
  <si>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</si>
  <si>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</si>
  <si>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</si>
  <si>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</si>
  <si>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</si>
  <si>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</si>
  <si>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</si>
  <si>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</si>
  <si>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</si>
  <si>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</si>
  <si>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</si>
  <si>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</si>
  <si>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</si>
  <si>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</si>
  <si>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</si>
  <si>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</si>
  <si>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</si>
  <si>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</si>
  <si>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</si>
  <si>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</si>
  <si>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</si>
  <si>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</si>
  <si>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</si>
  <si>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</si>
  <si>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</si>
  <si>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</si>
  <si>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</si>
  <si>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</si>
  <si>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</si>
  <si>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</si>
  <si>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</si>
  <si>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</si>
  <si>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</si>
  <si>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</si>
  <si>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</si>
  <si>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</si>
  <si>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</si>
  <si>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</si>
  <si>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</si>
  <si>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</si>
  <si>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</si>
  <si>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</si>
  <si>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</si>
  <si>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</si>
  <si>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</si>
  <si>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</si>
  <si>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</si>
  <si>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</si>
  <si>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</si>
  <si>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</si>
  <si>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</si>
  <si>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</si>
  <si>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</si>
  <si>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</si>
  <si>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</si>
  <si>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</si>
  <si>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</si>
  <si>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</si>
  <si>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</si>
  <si>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</si>
  <si>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</si>
  <si>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</si>
  <si>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</si>
  <si>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</si>
  <si>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</si>
  <si>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</si>
  <si>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</si>
  <si>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</si>
  <si>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</si>
  <si>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</si>
  <si>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</si>
  <si>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</si>
  <si>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</si>
  <si>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</si>
  <si>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</si>
  <si>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</si>
  <si>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</si>
  <si>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</si>
  <si>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</si>
  <si>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</si>
  <si>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</si>
  <si>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</si>
  <si>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</si>
  <si>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</si>
  <si>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</si>
  <si>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</si>
  <si>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</si>
  <si>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</si>
  <si>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</si>
  <si>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</si>
  <si>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</si>
  <si>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</si>
  <si>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</si>
  <si>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</si>
  <si>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</si>
  <si>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</si>
  <si>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</si>
  <si>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</si>
  <si>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</si>
  <si>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</si>
  <si>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</si>
  <si>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</si>
  <si>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</si>
  <si>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</si>
  <si>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</si>
  <si>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</si>
  <si>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</si>
  <si>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</si>
  <si>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</si>
  <si>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</si>
  <si>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</si>
  <si>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</si>
  <si>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</si>
  <si>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</si>
  <si>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</si>
  <si>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</si>
  <si>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</si>
  <si>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</si>
  <si>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</si>
  <si>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</si>
  <si>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</si>
  <si>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</si>
  <si>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</si>
  <si>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</si>
  <si>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</si>
  <si>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</si>
  <si>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</si>
  <si>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</si>
  <si>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</si>
  <si>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</si>
  <si>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</si>
  <si>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</si>
  <si>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</si>
  <si>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</si>
  <si>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</si>
  <si>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</si>
  <si>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</si>
  <si>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</si>
  <si>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</si>
  <si>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</si>
  <si>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</si>
  <si>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</si>
  <si>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</si>
  <si>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</si>
  <si>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</si>
  <si>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</si>
  <si>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</si>
  <si>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</si>
  <si>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</si>
  <si>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</si>
  <si>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</si>
  <si>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</si>
  <si>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</si>
  <si>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</si>
  <si>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</si>
  <si>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</si>
  <si>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</si>
  <si>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</si>
  <si>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</si>
  <si>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</si>
  <si>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</si>
  <si>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</si>
  <si>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</si>
  <si>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</si>
  <si>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</si>
  <si>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</si>
  <si>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</si>
  <si>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</si>
  <si>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</si>
  <si>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</si>
  <si>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</si>
  <si>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</si>
  <si>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</si>
  <si>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</si>
  <si>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</si>
  <si>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</si>
  <si>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</si>
  <si>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</si>
  <si>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</si>
  <si>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</si>
  <si>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</si>
  <si>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</si>
  <si>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</si>
  <si>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</si>
  <si>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</si>
  <si>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</si>
  <si>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</si>
  <si>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</si>
  <si>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</si>
  <si>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</si>
  <si>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</si>
  <si>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</si>
  <si>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</si>
  <si>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</si>
  <si>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</si>
  <si>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</si>
  <si>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</si>
  <si>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</si>
  <si>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</si>
  <si>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</si>
  <si>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</si>
  <si>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</si>
  <si>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</si>
  <si>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</si>
  <si>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</si>
  <si>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</si>
  <si>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</si>
  <si>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</si>
  <si>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</si>
  <si>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</si>
  <si>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</si>
  <si>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</si>
  <si>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</si>
  <si>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</si>
  <si>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</si>
  <si>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</si>
  <si>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</si>
  <si>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</si>
  <si>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</si>
  <si>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</si>
  <si>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</si>
  <si>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</si>
  <si>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</si>
  <si>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</si>
  <si>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</si>
  <si>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</si>
  <si>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</si>
  <si>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</si>
  <si>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</si>
  <si>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</si>
  <si>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</si>
  <si>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</si>
  <si>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</si>
  <si>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</si>
  <si>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</si>
  <si>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</si>
  <si>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</si>
  <si>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</si>
  <si>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</si>
  <si>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</si>
  <si>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</si>
  <si>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</si>
  <si>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</si>
  <si>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</si>
  <si>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</si>
  <si>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</si>
  <si>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</si>
  <si>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</si>
  <si>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</si>
  <si>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</si>
  <si>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</si>
  <si>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</si>
  <si>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</si>
  <si>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</si>
  <si>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</si>
  <si>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</si>
  <si>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</si>
  <si>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</si>
  <si>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</si>
  <si>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</si>
  <si>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</si>
  <si>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</si>
  <si>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</si>
  <si>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</si>
  <si>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</si>
  <si>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</si>
  <si>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</si>
  <si>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</si>
  <si>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</si>
  <si>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</si>
  <si>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</si>
  <si>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</si>
  <si>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</si>
  <si>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</si>
  <si>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</si>
  <si>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</si>
  <si>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</si>
  <si>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</si>
  <si>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</si>
  <si>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</si>
  <si>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</si>
  <si>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</si>
  <si>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</si>
  <si>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</si>
  <si>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</si>
  <si>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</si>
  <si>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</si>
  <si>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</si>
  <si>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</si>
  <si>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</si>
  <si>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</si>
  <si>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</si>
  <si>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</si>
  <si>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</si>
  <si>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</si>
  <si>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</si>
  <si>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</si>
  <si>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</si>
  <si>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</si>
  <si>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</si>
  <si>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</si>
  <si>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</si>
  <si>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</si>
  <si>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</si>
  <si>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</si>
  <si>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</si>
  <si>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</si>
  <si>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</si>
  <si>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</si>
  <si>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</si>
  <si>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</si>
  <si>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</si>
  <si>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</si>
  <si>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</si>
  <si>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</si>
  <si>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</si>
  <si>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</si>
  <si>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</si>
  <si>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</si>
  <si>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</si>
  <si>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</si>
  <si>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</si>
  <si>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</si>
  <si>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</si>
  <si>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</si>
  <si>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</si>
  <si>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</si>
  <si>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</si>
  <si>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</si>
  <si>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</si>
  <si>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</si>
  <si>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</si>
  <si>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</si>
  <si>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</si>
  <si>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</si>
  <si>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</si>
  <si>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</si>
  <si>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</si>
  <si>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</si>
  <si>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</si>
  <si>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</si>
  <si>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</si>
  <si>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</si>
  <si>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</si>
  <si>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</si>
  <si>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</si>
  <si>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</si>
  <si>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</si>
  <si>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</si>
  <si>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</si>
  <si>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</si>
  <si>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</si>
  <si>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</si>
  <si>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</si>
  <si>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</si>
  <si>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</si>
  <si>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</si>
  <si>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</si>
  <si>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</si>
  <si>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</si>
  <si>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</si>
  <si>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</si>
  <si>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</si>
  <si>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</si>
  <si>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</si>
  <si>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</si>
  <si>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</si>
  <si>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</si>
  <si>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</si>
  <si>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</si>
  <si>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</si>
  <si>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</si>
  <si>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</si>
  <si>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</si>
  <si>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</si>
  <si>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</si>
  <si>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</si>
  <si>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</si>
  <si>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</si>
  <si>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</si>
  <si>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</si>
  <si>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</si>
  <si>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</si>
  <si>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</si>
  <si>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</si>
  <si>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</si>
  <si>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</si>
  <si>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</si>
  <si>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</si>
  <si>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</si>
  <si>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</si>
  <si>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</si>
  <si>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</si>
  <si>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</si>
  <si>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</si>
  <si>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</si>
  <si>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</si>
  <si>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</si>
  <si>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</si>
  <si>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</si>
  <si>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</si>
  <si>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</si>
  <si>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</si>
  <si>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</si>
  <si>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</si>
  <si>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</si>
  <si>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</si>
  <si>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</si>
  <si>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</si>
  <si>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</si>
  <si>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</si>
  <si>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</si>
  <si>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</si>
  <si>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</si>
  <si>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</si>
  <si>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</si>
  <si>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</si>
  <si>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</si>
  <si>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</si>
  <si>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</si>
  <si>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</si>
  <si>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</si>
  <si>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</si>
  <si>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</si>
  <si>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</si>
  <si>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</si>
  <si>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</si>
  <si>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</si>
  <si>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</si>
  <si>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</si>
  <si>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</si>
  <si>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</si>
  <si>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</si>
  <si>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</si>
  <si>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</si>
  <si>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</si>
  <si>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</si>
  <si>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</si>
  <si>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</si>
  <si>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</si>
  <si>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</si>
  <si>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</si>
  <si>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</si>
  <si>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</si>
  <si>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</si>
  <si>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</si>
  <si>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</si>
  <si>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</si>
  <si>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</si>
  <si>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</si>
  <si>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</si>
  <si>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</si>
  <si>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</si>
  <si>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</si>
  <si>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</si>
  <si>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</si>
  <si>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</si>
  <si>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</si>
  <si>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</si>
  <si>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</si>
  <si>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</si>
  <si>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</si>
  <si>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</si>
  <si>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</si>
  <si>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</si>
  <si>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</si>
  <si>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</si>
  <si>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</si>
  <si>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</si>
  <si>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</si>
  <si>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</si>
  <si>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</si>
  <si>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</si>
  <si>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</si>
  <si>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</si>
  <si>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</si>
  <si>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</si>
  <si>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</si>
  <si>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</si>
  <si>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</si>
  <si>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</si>
  <si>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</si>
  <si>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</si>
  <si>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</si>
  <si>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</si>
  <si>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</si>
  <si>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</si>
  <si>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</si>
  <si>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</si>
  <si>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</si>
  <si>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</si>
  <si>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</si>
  <si>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</si>
  <si>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</si>
  <si>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</si>
  <si>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</si>
  <si>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</si>
  <si>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</si>
  <si>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</si>
  <si>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</si>
  <si>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</si>
  <si>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</si>
  <si>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</si>
  <si>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</si>
  <si>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</si>
  <si>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</si>
  <si>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</si>
  <si>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</si>
  <si>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</si>
  <si>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</si>
  <si>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</si>
  <si>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</si>
  <si>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</si>
  <si>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</si>
  <si>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</si>
  <si>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</si>
  <si>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</si>
  <si>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</si>
  <si>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</si>
  <si>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</si>
  <si>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</si>
  <si>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</si>
  <si>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</si>
  <si>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</si>
  <si>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</si>
  <si>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</si>
  <si>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</si>
  <si>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</si>
  <si>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</si>
  <si>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</si>
  <si>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</si>
  <si>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</si>
  <si>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</si>
  <si>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</si>
  <si>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</si>
  <si>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</si>
  <si>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</si>
  <si>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</si>
  <si>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</si>
  <si>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</si>
  <si>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</si>
  <si>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</si>
  <si>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</si>
  <si>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</si>
  <si>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</si>
  <si>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</si>
  <si>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</si>
  <si>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</si>
  <si>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</si>
  <si>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</si>
  <si>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</si>
  <si>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</si>
  <si>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</si>
  <si>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</si>
  <si>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</si>
  <si>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</si>
  <si>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</si>
  <si>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</si>
  <si>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</si>
  <si>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</si>
  <si>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</si>
  <si>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</si>
  <si>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</si>
  <si>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</si>
  <si>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</si>
  <si>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</si>
  <si>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</si>
  <si>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</si>
  <si>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</si>
  <si>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</si>
  <si>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</si>
  <si>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</si>
  <si>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</si>
  <si>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</si>
  <si>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</si>
  <si>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</si>
  <si>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</si>
  <si>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</si>
  <si>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</si>
  <si>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</si>
  <si>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</si>
  <si>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</si>
  <si>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</si>
  <si>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</si>
  <si>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</si>
  <si>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</si>
  <si>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</si>
  <si>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</si>
  <si>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</si>
  <si>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</si>
  <si>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</si>
  <si>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</si>
  <si>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</si>
  <si>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</si>
  <si>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</si>
  <si>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</si>
  <si>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</si>
  <si>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</si>
  <si>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</si>
  <si>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</si>
  <si>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</si>
  <si>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</si>
  <si>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</si>
  <si>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</si>
  <si>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</si>
  <si>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</si>
  <si>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</si>
  <si>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</si>
  <si>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</si>
  <si>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</si>
  <si>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</si>
  <si>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</si>
  <si>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</si>
  <si>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</si>
  <si>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</si>
  <si>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</si>
  <si>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</si>
  <si>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</si>
  <si>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</si>
  <si>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</si>
  <si>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</si>
  <si>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</si>
  <si>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</si>
  <si>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</si>
  <si>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</si>
  <si>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</si>
  <si>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</si>
  <si>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</si>
  <si>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</si>
  <si>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</si>
  <si>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</si>
  <si>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</si>
  <si>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</si>
  <si>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</si>
  <si>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</si>
  <si>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</si>
  <si>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</si>
  <si>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</si>
  <si>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</si>
  <si>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</si>
  <si>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</si>
  <si>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</si>
  <si>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</si>
  <si>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</si>
  <si>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</si>
  <si>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</si>
  <si>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</si>
  <si>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</si>
  <si>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</si>
  <si>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</si>
  <si>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</si>
  <si>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</si>
  <si>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</si>
  <si>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</si>
  <si>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</si>
  <si>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</si>
  <si>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</si>
  <si>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</si>
  <si>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</si>
  <si>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</si>
  <si>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</si>
  <si>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</si>
  <si>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</si>
  <si>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</si>
  <si>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</si>
  <si>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</si>
  <si>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</si>
  <si>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</si>
  <si>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</si>
  <si>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</si>
  <si>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</si>
  <si>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</si>
  <si>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</si>
  <si>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</si>
  <si>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</si>
  <si>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</si>
  <si>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</si>
  <si>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</si>
  <si>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</si>
  <si>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</si>
  <si>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</si>
  <si>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</si>
  <si>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</si>
  <si>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</si>
  <si>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</si>
  <si>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</si>
  <si>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</si>
  <si>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</si>
  <si>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</si>
  <si>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</si>
  <si>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</si>
  <si>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</si>
  <si>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</si>
  <si>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</si>
  <si>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</si>
  <si>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</si>
  <si>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</si>
  <si>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</si>
  <si>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</si>
  <si>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</si>
  <si>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</si>
  <si>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</si>
  <si>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</si>
  <si>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</si>
  <si>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</si>
  <si>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</si>
  <si>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</si>
  <si>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</si>
  <si>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</si>
  <si>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</si>
  <si>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</si>
  <si>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</si>
  <si>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</si>
  <si>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</si>
  <si>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</si>
  <si>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</si>
  <si>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</si>
  <si>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</si>
  <si>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</si>
  <si>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</si>
  <si>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</si>
  <si>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</si>
  <si>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</si>
  <si>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</si>
  <si>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</si>
  <si>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</si>
  <si>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</si>
  <si>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</si>
  <si>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</si>
  <si>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</si>
  <si>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</si>
  <si>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</si>
  <si>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</si>
  <si>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</si>
  <si>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</si>
  <si>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</si>
  <si>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</si>
  <si>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</si>
  <si>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</si>
  <si>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</si>
  <si>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</si>
  <si>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</si>
  <si>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</si>
  <si>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</si>
  <si>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</si>
  <si>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</si>
  <si>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</si>
  <si>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</si>
  <si>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</si>
  <si>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</si>
  <si>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</si>
  <si>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</si>
  <si>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</si>
  <si>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</si>
  <si>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</si>
  <si>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</si>
  <si>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</si>
  <si>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</si>
  <si>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</si>
  <si>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</si>
  <si>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</si>
  <si>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</si>
  <si>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</si>
  <si>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</si>
  <si>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</si>
  <si>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</si>
  <si>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</si>
  <si>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</si>
  <si>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</si>
  <si>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</si>
  <si>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</si>
  <si>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</si>
  <si>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</si>
  <si>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</si>
  <si>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</si>
  <si>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</si>
  <si>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</si>
  <si>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</si>
  <si>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</si>
  <si>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</si>
  <si>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</si>
  <si>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</si>
  <si>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</si>
  <si>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</si>
  <si>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</si>
  <si>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</si>
  <si>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</si>
  <si>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</si>
  <si>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</si>
  <si>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</si>
  <si>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</si>
  <si>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</si>
  <si>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</si>
  <si>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</si>
  <si>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</si>
  <si>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</si>
  <si>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</si>
  <si>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</si>
  <si>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</si>
  <si>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</si>
  <si>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</si>
  <si>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</si>
  <si>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</si>
  <si>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</si>
  <si>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</si>
  <si>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</si>
  <si>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</si>
  <si>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</si>
  <si>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</si>
  <si>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</si>
  <si>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</si>
  <si>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</si>
  <si>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</si>
  <si>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</si>
  <si>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</si>
  <si>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</si>
  <si>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</si>
  <si>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</si>
  <si>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</si>
  <si>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</si>
  <si>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</si>
  <si>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</si>
  <si>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</si>
  <si>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</si>
  <si>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</si>
  <si>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</si>
  <si>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</si>
  <si>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</si>
  <si>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</si>
  <si>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</si>
  <si>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</si>
  <si>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</si>
  <si>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</si>
  <si>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</si>
  <si>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</si>
  <si>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</si>
  <si>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</si>
  <si>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</si>
  <si>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</si>
  <si>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</si>
  <si>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</si>
  <si>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</si>
  <si>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</si>
  <si>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</si>
  <si>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</si>
  <si>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</si>
  <si>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</si>
  <si>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</si>
  <si>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</si>
  <si>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</si>
  <si>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</si>
  <si>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</si>
  <si>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</si>
  <si>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</si>
  <si>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</si>
  <si>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</si>
  <si>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</si>
  <si>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</si>
  <si>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</si>
  <si>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</si>
  <si>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</si>
  <si>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</si>
  <si>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</si>
  <si>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</si>
  <si>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</si>
  <si>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</si>
  <si>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</si>
  <si>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</si>
  <si>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</si>
  <si>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</si>
  <si>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</si>
  <si>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</si>
  <si>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</si>
  <si>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</si>
  <si>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</si>
  <si>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</si>
  <si>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</si>
  <si>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</si>
  <si>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</si>
  <si>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</si>
  <si>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</si>
  <si>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</si>
  <si>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</si>
  <si>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</si>
  <si>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</si>
  <si>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</si>
  <si>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</si>
  <si>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</si>
  <si>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</si>
  <si>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</si>
  <si>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</si>
  <si>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</si>
  <si>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</si>
  <si>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</si>
  <si>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</si>
  <si>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</si>
  <si>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</si>
  <si>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</si>
  <si>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</si>
  <si>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</si>
  <si>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</si>
  <si>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</si>
  <si>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</si>
  <si>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</si>
  <si>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</si>
  <si>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</si>
  <si>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</si>
  <si>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</si>
  <si>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</si>
  <si>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</si>
  <si>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</si>
  <si>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</si>
  <si>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</si>
  <si>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</si>
  <si>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</si>
  <si>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</si>
  <si>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</si>
  <si>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</si>
  <si>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</si>
  <si>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</si>
  <si>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</si>
  <si>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</si>
  <si>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</si>
  <si>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</si>
  <si>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</si>
  <si>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</si>
  <si>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</si>
  <si>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</si>
  <si>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</si>
  <si>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</si>
  <si>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</si>
  <si>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</si>
  <si>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</si>
  <si>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</si>
  <si>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</si>
  <si>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</si>
  <si>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</si>
  <si>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</si>
  <si>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</si>
  <si>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</si>
  <si>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</si>
  <si>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</si>
  <si>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</si>
  <si>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</si>
  <si>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</si>
  <si>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</si>
  <si>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</si>
  <si>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</si>
  <si>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</si>
  <si>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</si>
  <si>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</si>
  <si>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</si>
  <si>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</si>
  <si>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</si>
  <si>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</si>
  <si>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</si>
  <si>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</si>
  <si>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</si>
  <si>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</si>
  <si>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</si>
  <si>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</si>
  <si>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</si>
  <si>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</si>
  <si>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</si>
  <si>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</si>
  <si>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</si>
  <si>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</si>
  <si>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</si>
  <si>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</si>
  <si>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</si>
  <si>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</si>
  <si>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</si>
  <si>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</si>
  <si>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</si>
  <si>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</si>
  <si>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</si>
  <si>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</si>
  <si>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</si>
  <si>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</si>
  <si>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</si>
  <si>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</si>
  <si>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</si>
  <si>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</si>
  <si>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</si>
  <si>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</si>
  <si>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</si>
  <si>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</si>
  <si>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</si>
  <si>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</si>
  <si>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</si>
  <si>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</si>
  <si>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</si>
  <si>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</si>
  <si>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</si>
  <si>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</si>
  <si>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</si>
  <si>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</si>
  <si>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</si>
  <si>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</si>
  <si>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</si>
  <si>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</si>
  <si>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</si>
  <si>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</si>
  <si>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</si>
  <si>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</si>
  <si>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</si>
  <si>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</si>
  <si>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</si>
  <si>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</si>
  <si>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</si>
  <si>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</si>
  <si>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</si>
  <si>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</si>
  <si>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</si>
  <si>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</si>
  <si>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</si>
  <si>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</si>
  <si>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</si>
  <si>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</si>
  <si>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</si>
  <si>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</si>
  <si>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</si>
  <si>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</si>
  <si>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</si>
  <si>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</si>
  <si>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</si>
  <si>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</si>
  <si>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</si>
  <si>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</si>
  <si>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</si>
  <si>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</si>
  <si>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</si>
  <si>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</si>
  <si>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</si>
  <si>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</si>
  <si>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</si>
  <si>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</si>
  <si>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</si>
  <si>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</si>
  <si>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</si>
  <si>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</si>
  <si>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</si>
  <si>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</si>
  <si>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</si>
  <si>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</si>
  <si>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</si>
  <si>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</si>
  <si>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</si>
  <si>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</si>
  <si>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</si>
  <si>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</si>
  <si>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</si>
  <si>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</si>
  <si>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</si>
  <si>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</si>
  <si>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</si>
  <si>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</si>
  <si>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</si>
  <si>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</si>
  <si>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</si>
  <si>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</si>
  <si>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</si>
  <si>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</si>
  <si>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</si>
  <si>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</si>
  <si>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</si>
  <si>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</si>
  <si>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</si>
  <si>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</si>
  <si>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</si>
  <si>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</si>
  <si>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</si>
  <si>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</si>
  <si>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</si>
  <si>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</si>
  <si>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</si>
  <si>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</si>
  <si>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</si>
  <si>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</si>
  <si>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</si>
  <si>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</si>
  <si>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</si>
  <si>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</si>
  <si>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</si>
  <si>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</si>
  <si>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</si>
  <si>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</si>
  <si>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</si>
  <si>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</si>
  <si>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</si>
  <si>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</si>
  <si>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</si>
  <si>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</si>
  <si>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</si>
  <si>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</si>
  <si>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</si>
  <si>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</si>
  <si>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</si>
  <si>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</si>
  <si>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</si>
  <si>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</si>
  <si>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</si>
  <si>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</si>
  <si>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</si>
  <si>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</si>
  <si>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</si>
  <si>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</si>
  <si>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</si>
  <si>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</si>
  <si>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</si>
  <si>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</si>
  <si>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</si>
  <si>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</si>
  <si>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</si>
  <si>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</si>
  <si>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</si>
  <si>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</si>
  <si>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</si>
  <si>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</si>
  <si>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</si>
  <si>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</si>
  <si>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</si>
  <si>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</si>
  <si>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</si>
  <si>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</si>
  <si>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</si>
  <si>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</si>
  <si>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</si>
  <si>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</si>
  <si>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</si>
  <si>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</si>
  <si>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</si>
  <si>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</si>
  <si>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</si>
  <si>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</si>
  <si>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</si>
  <si>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</si>
  <si>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</si>
  <si>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</si>
  <si>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</si>
  <si>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</si>
  <si>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</si>
  <si>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</si>
  <si>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</si>
  <si>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</si>
  <si>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</si>
  <si>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</si>
  <si>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</si>
  <si>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</si>
  <si>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</si>
  <si>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</si>
  <si>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</si>
  <si>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</si>
  <si>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</si>
  <si>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</si>
  <si>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</si>
  <si>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</si>
  <si>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</si>
  <si>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</si>
  <si>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</si>
  <si>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</si>
  <si>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</si>
  <si>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</si>
  <si>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</si>
  <si>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</si>
  <si>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</si>
  <si>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</si>
  <si>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</si>
  <si>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</si>
  <si>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</si>
  <si>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</si>
  <si>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</si>
  <si>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</si>
  <si>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</si>
  <si>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</si>
  <si>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</si>
  <si>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</si>
  <si>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</si>
  <si>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</si>
  <si>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</si>
  <si>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</si>
  <si>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</si>
  <si>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</si>
  <si>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</si>
  <si>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</si>
  <si>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</si>
  <si>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</si>
  <si>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</si>
  <si>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</si>
  <si>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</si>
  <si>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</si>
  <si>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</si>
  <si>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</si>
  <si>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</si>
  <si>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</si>
  <si>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</si>
  <si>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</si>
  <si>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</si>
  <si>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</si>
  <si>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</si>
  <si>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</si>
  <si>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</si>
  <si>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</si>
  <si>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</si>
  <si>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</si>
  <si>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</si>
  <si>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</si>
  <si>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</si>
  <si>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</si>
  <si>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</si>
  <si>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</si>
  <si>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</si>
  <si>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</si>
  <si>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</si>
  <si>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</si>
  <si>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</si>
  <si>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</si>
  <si>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</si>
  <si>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</si>
  <si>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</si>
  <si>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</si>
  <si>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</si>
  <si>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</si>
  <si>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</si>
  <si>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</si>
  <si>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</si>
  <si>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</si>
  <si>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</si>
  <si>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</si>
  <si>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</si>
  <si>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</si>
  <si>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</si>
  <si>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</si>
  <si>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</si>
  <si>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</si>
  <si>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</si>
  <si>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</si>
  <si>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</si>
  <si>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</si>
  <si>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</si>
  <si>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</si>
  <si>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</si>
  <si>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</si>
  <si>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</si>
  <si>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</si>
  <si>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</si>
  <si>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</si>
  <si>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</si>
  <si>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</si>
  <si>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</si>
  <si>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</si>
  <si>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</si>
  <si>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</si>
  <si>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</si>
  <si>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</si>
  <si>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</si>
  <si>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</si>
  <si>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</si>
  <si>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</si>
  <si>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</si>
  <si>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</si>
  <si>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</si>
  <si>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</si>
  <si>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</si>
  <si>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</si>
  <si>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</si>
  <si>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</si>
  <si>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</si>
  <si>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</si>
  <si>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</si>
  <si>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</si>
  <si>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</si>
  <si>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</si>
  <si>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</si>
  <si>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</si>
  <si>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</si>
  <si>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</si>
  <si>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</si>
  <si>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</si>
  <si>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</si>
  <si>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</si>
  <si>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</si>
  <si>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</si>
  <si>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</si>
  <si>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</si>
  <si>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</si>
  <si>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</si>
  <si>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</si>
  <si>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</si>
  <si>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</si>
  <si>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</si>
  <si>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</si>
  <si>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</si>
  <si>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</si>
  <si>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</si>
  <si>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</si>
  <si>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</si>
  <si>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</si>
  <si>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</si>
  <si>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</si>
  <si>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</si>
  <si>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</si>
  <si>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</si>
  <si>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</si>
  <si>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</si>
  <si>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</si>
  <si>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</si>
  <si>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</si>
  <si>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</si>
  <si>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</si>
  <si>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</si>
  <si>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</si>
  <si>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</si>
  <si>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</si>
  <si>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</si>
  <si>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</si>
  <si>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</si>
  <si>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</si>
  <si>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</si>
  <si>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</si>
  <si>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</si>
  <si>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</si>
  <si>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</si>
  <si>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</si>
  <si>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</si>
  <si>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</si>
  <si>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</si>
  <si>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</si>
  <si>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</si>
  <si>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</si>
  <si>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</si>
  <si>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</si>
  <si>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</si>
  <si>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</si>
  <si>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</si>
  <si>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</si>
  <si>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</si>
  <si>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</si>
  <si>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</si>
  <si>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</si>
  <si>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</si>
  <si>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</si>
  <si>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</si>
  <si>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</si>
  <si>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</si>
  <si>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</si>
  <si>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</si>
  <si>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</si>
  <si>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</si>
  <si>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</si>
  <si>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</si>
  <si>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</si>
  <si>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</si>
  <si>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</si>
  <si>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</si>
  <si>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</si>
  <si>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</si>
  <si>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</si>
  <si>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</si>
  <si>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</si>
  <si>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</si>
  <si>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</si>
  <si>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</si>
  <si>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</si>
  <si>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</si>
  <si>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</si>
  <si>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</si>
  <si>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</si>
  <si>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</si>
  <si>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</si>
  <si>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</si>
  <si>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</si>
  <si>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</si>
  <si>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</si>
  <si>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</si>
  <si>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</si>
  <si>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</si>
  <si>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</si>
  <si>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</si>
  <si>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</si>
  <si>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</si>
  <si>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</si>
  <si>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</si>
  <si>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</si>
  <si>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</si>
  <si>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</si>
  <si>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</si>
  <si>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</si>
  <si>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</si>
  <si>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</si>
  <si>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</si>
  <si>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</si>
  <si>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</si>
  <si>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</si>
  <si>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</si>
  <si>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</si>
  <si>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</si>
  <si>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</si>
  <si>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</si>
  <si>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</si>
  <si>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</si>
  <si>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</si>
  <si>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</si>
  <si>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</si>
  <si>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</si>
  <si>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</si>
  <si>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</si>
  <si>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</si>
  <si>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</si>
  <si>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</si>
  <si>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</si>
  <si>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</si>
  <si>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</si>
  <si>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</si>
  <si>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</si>
  <si>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</si>
  <si>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</si>
  <si>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</si>
  <si>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</si>
  <si>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</si>
  <si>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</si>
  <si>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</si>
  <si>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</si>
  <si>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</si>
  <si>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</si>
  <si>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</si>
  <si>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</si>
  <si>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</si>
  <si>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</si>
  <si>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</si>
  <si>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</si>
  <si>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</si>
  <si>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</si>
  <si>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</si>
  <si>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</si>
  <si>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</si>
  <si>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</si>
  <si>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</si>
  <si>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</si>
  <si>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</si>
  <si>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</si>
  <si>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</si>
  <si>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</si>
  <si>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</si>
  <si>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</si>
  <si>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</si>
  <si>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</si>
  <si>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</si>
  <si>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</si>
  <si>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</si>
  <si>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</si>
  <si>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</si>
  <si>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</si>
  <si>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</si>
  <si>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</si>
  <si>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</si>
  <si>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</si>
  <si>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</si>
  <si>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</si>
  <si>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</si>
  <si>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</si>
  <si>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</si>
  <si>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</si>
  <si>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</si>
  <si>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</si>
  <si>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</si>
  <si>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</si>
  <si>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</si>
  <si>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</si>
  <si>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</si>
  <si>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</si>
  <si>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</si>
  <si>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</si>
  <si>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</si>
  <si>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</si>
  <si>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</si>
  <si>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</si>
  <si>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</si>
  <si>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</si>
  <si>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</si>
  <si>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</si>
  <si>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</si>
  <si>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</si>
  <si>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</si>
  <si>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</si>
  <si>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</si>
  <si>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</si>
  <si>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</si>
  <si>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</si>
  <si>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</si>
  <si>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</si>
  <si>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</si>
  <si>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</si>
  <si>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</si>
  <si>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</si>
  <si>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</si>
  <si>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</si>
  <si>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</si>
  <si>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</si>
  <si>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</si>
  <si>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</si>
  <si>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</si>
  <si>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</si>
  <si>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</si>
  <si>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</si>
  <si>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</si>
  <si>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</si>
  <si>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</si>
  <si>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</si>
  <si>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</si>
  <si>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</si>
  <si>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</si>
  <si>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</si>
  <si>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</si>
  <si>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</si>
  <si>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</si>
  <si>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</si>
  <si>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</si>
  <si>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</si>
  <si>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</si>
  <si>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</si>
  <si>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</si>
  <si>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</si>
  <si>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</si>
  <si>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</si>
  <si>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</si>
  <si>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</si>
  <si>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</si>
  <si>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</si>
  <si>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</si>
  <si>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</si>
  <si>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</si>
  <si>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</si>
  <si>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</si>
  <si>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</si>
  <si>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</si>
  <si>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</si>
  <si>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</si>
  <si>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</si>
  <si>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</si>
  <si>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</si>
  <si>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</si>
  <si>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</si>
  <si>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</si>
  <si>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</si>
  <si>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</si>
  <si>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</si>
  <si>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</si>
  <si>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</si>
  <si>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</si>
  <si>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</si>
  <si>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</si>
  <si>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</si>
  <si>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</si>
  <si>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</si>
  <si>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</si>
  <si>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</si>
  <si>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</si>
  <si>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</si>
  <si>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</si>
  <si>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</si>
  <si>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</si>
  <si>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</si>
  <si>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</si>
  <si>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</si>
  <si>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</si>
  <si>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</si>
  <si>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</si>
  <si>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</si>
  <si>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</si>
  <si>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</si>
  <si>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</si>
  <si>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</si>
  <si>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</si>
  <si>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</si>
  <si>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</si>
  <si>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</si>
  <si>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</si>
  <si>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</si>
  <si>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</si>
  <si>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</si>
  <si>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</si>
  <si>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</si>
  <si>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</si>
  <si>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</si>
  <si>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</si>
  <si>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</si>
  <si>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</si>
  <si>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</si>
  <si>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</si>
  <si>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</si>
  <si>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</si>
  <si>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</si>
  <si>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</si>
  <si>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</si>
  <si>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</si>
  <si>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</si>
  <si>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</si>
  <si>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</si>
  <si>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</si>
  <si>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</si>
  <si>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</si>
  <si>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</si>
  <si>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</si>
  <si>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</si>
  <si>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</si>
  <si>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</si>
  <si>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</si>
  <si>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</si>
  <si>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</si>
  <si>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</si>
  <si>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</si>
  <si>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</si>
  <si>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</si>
  <si>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</si>
  <si>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</si>
  <si>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</si>
  <si>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</si>
  <si>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</si>
  <si>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</si>
  <si>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</si>
  <si>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</si>
  <si>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</si>
  <si>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</si>
  <si>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</si>
  <si>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</si>
  <si>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</si>
  <si>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</si>
  <si>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</si>
  <si>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</si>
  <si>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</si>
  <si>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</si>
  <si>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</si>
  <si>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</si>
  <si>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</si>
  <si>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</si>
  <si>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</si>
  <si>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</si>
  <si>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</si>
  <si>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</si>
  <si>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</si>
  <si>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</si>
  <si>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</si>
  <si>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</si>
  <si>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</si>
  <si>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</si>
  <si>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</si>
  <si>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</si>
  <si>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</si>
  <si>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</si>
  <si>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</si>
  <si>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</si>
  <si>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</si>
  <si>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</si>
  <si>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</si>
  <si>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</si>
  <si>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</si>
  <si>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</si>
  <si>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</si>
  <si>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</si>
  <si>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</si>
  <si>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</si>
  <si>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</si>
  <si>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</si>
  <si>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</si>
  <si>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</si>
  <si>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</si>
  <si>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</si>
  <si>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</si>
  <si>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</si>
  <si>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</si>
  <si>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</si>
  <si>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</si>
  <si>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</si>
  <si>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</si>
  <si>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</si>
  <si>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</si>
  <si>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</si>
  <si>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</si>
  <si>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</si>
  <si>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</si>
  <si>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</si>
  <si>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</si>
  <si>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</si>
  <si>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</si>
  <si>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</si>
  <si>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</si>
  <si>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</si>
  <si>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</si>
  <si>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</si>
  <si>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</si>
  <si>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</si>
  <si>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</si>
  <si>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</si>
  <si>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</si>
  <si>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</si>
  <si>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</si>
  <si>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</si>
  <si>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</si>
  <si>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</si>
  <si>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</si>
  <si>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</si>
  <si>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</si>
  <si>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</si>
  <si>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</si>
  <si>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</si>
  <si>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</si>
  <si>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</si>
  <si>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</si>
  <si>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</si>
  <si>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</si>
  <si>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</si>
  <si>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</si>
  <si>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</si>
  <si>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</si>
  <si>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</si>
  <si>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</si>
  <si>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</si>
  <si>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</si>
  <si>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</si>
  <si>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</si>
  <si>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</si>
  <si>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</si>
  <si>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</si>
  <si>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</si>
  <si>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</si>
  <si>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</si>
  <si>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</si>
  <si>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</si>
  <si>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</si>
  <si>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</si>
  <si>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</si>
  <si>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</si>
  <si>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</si>
  <si>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</si>
  <si>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</si>
  <si>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</si>
  <si>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</si>
  <si>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</si>
  <si>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</si>
  <si>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</si>
  <si>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</si>
  <si>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</si>
  <si>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</si>
  <si>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</si>
  <si>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</si>
  <si>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</si>
  <si>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</si>
  <si>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</si>
  <si>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</si>
  <si>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</si>
  <si>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</si>
  <si>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</si>
  <si>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</si>
  <si>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</si>
  <si>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</si>
  <si>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</si>
  <si>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</si>
  <si>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</si>
  <si>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</si>
  <si>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</si>
  <si>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</si>
  <si>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</si>
  <si>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</si>
  <si>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</si>
  <si>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</si>
  <si>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</si>
  <si>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</si>
  <si>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</si>
  <si>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</si>
  <si>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</si>
  <si>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</si>
  <si>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</si>
  <si>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</si>
  <si>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</si>
  <si>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</si>
  <si>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</si>
  <si>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</si>
  <si>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</si>
  <si>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</si>
  <si>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</si>
  <si>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</si>
  <si>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</si>
  <si>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</si>
  <si>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</si>
  <si>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</si>
  <si>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</si>
  <si>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</si>
  <si>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</si>
  <si>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</si>
  <si>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</si>
  <si>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</si>
  <si>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</si>
  <si>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</si>
  <si>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</si>
  <si>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</si>
  <si>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</si>
  <si>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</si>
  <si>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</si>
  <si>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</si>
  <si>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</si>
  <si>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</si>
  <si>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</si>
  <si>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</si>
  <si>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</si>
  <si>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</si>
  <si>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</si>
  <si>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</si>
  <si>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</si>
  <si>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</si>
  <si>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</si>
  <si>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</si>
  <si>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</si>
  <si>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</si>
  <si>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</si>
  <si>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</si>
  <si>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</si>
  <si>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</si>
  <si>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</si>
  <si>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</si>
  <si>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</si>
  <si>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</si>
  <si>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</si>
  <si>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</si>
  <si>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</si>
  <si>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</si>
  <si>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</si>
  <si>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</si>
  <si>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</si>
  <si>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</si>
  <si>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</si>
  <si>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</si>
  <si>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</si>
  <si>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</si>
  <si>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</si>
  <si>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</si>
  <si>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</si>
  <si>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</si>
  <si>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</si>
  <si>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</si>
  <si>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</si>
  <si>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</si>
  <si>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</si>
  <si>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</si>
  <si>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</si>
  <si>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</si>
  <si>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</si>
  <si>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</si>
  <si>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</si>
  <si>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</si>
  <si>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</si>
  <si>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</si>
  <si>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</si>
  <si>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</si>
  <si>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</si>
  <si>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</si>
  <si>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</si>
  <si>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</si>
  <si>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</si>
  <si>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</si>
  <si>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</si>
  <si>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</si>
  <si>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</si>
  <si>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</si>
  <si>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</si>
  <si>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</si>
  <si>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</si>
  <si>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</si>
  <si>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</si>
  <si>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</si>
  <si>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</si>
  <si>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</si>
  <si>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</si>
  <si>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</si>
  <si>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</si>
  <si>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</si>
  <si>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</si>
  <si>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</si>
  <si>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</si>
  <si>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</si>
  <si>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</si>
  <si>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</si>
  <si>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</si>
  <si>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</si>
  <si>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</si>
  <si>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</si>
  <si>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</si>
  <si>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</si>
  <si>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</si>
  <si>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</si>
  <si>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</si>
  <si>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</si>
  <si>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</si>
  <si>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</si>
  <si>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</si>
  <si>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</si>
  <si>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</si>
  <si>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</si>
  <si>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</si>
  <si>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</si>
  <si>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</si>
  <si>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</si>
  <si>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</si>
  <si>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</si>
  <si>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</si>
  <si>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</si>
  <si>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</si>
  <si>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</si>
  <si>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</si>
  <si>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</si>
  <si>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</si>
  <si>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</si>
  <si>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</si>
  <si>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</si>
  <si>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</si>
  <si>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</si>
  <si>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</si>
  <si>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</si>
  <si>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</si>
  <si>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</si>
  <si>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</si>
  <si>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</si>
  <si>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</si>
  <si>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</si>
  <si>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</si>
  <si>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</si>
  <si>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</si>
  <si>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</si>
  <si>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</si>
  <si>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</si>
  <si>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</si>
  <si>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</si>
  <si>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</si>
  <si>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</si>
  <si>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</si>
  <si>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</si>
  <si>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</si>
  <si>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</si>
  <si>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</si>
  <si>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</si>
  <si>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</si>
  <si>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</si>
  <si>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</si>
  <si>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</si>
  <si>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</si>
  <si>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</si>
  <si>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</si>
  <si>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</si>
  <si>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</si>
  <si>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</si>
  <si>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</si>
  <si>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</si>
  <si>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</si>
  <si>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</si>
  <si>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</si>
  <si>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</si>
  <si>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</si>
  <si>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</si>
  <si>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</si>
  <si>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</si>
  <si>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</si>
  <si>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</si>
  <si>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</si>
  <si>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</si>
  <si>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</si>
  <si>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</si>
  <si>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</si>
  <si>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</si>
  <si>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</si>
  <si>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</si>
  <si>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</si>
  <si>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</si>
  <si>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</si>
  <si>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</si>
  <si>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</si>
  <si>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</si>
  <si>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</si>
  <si>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</si>
  <si>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</si>
  <si>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</si>
  <si>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</si>
  <si>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</si>
  <si>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</si>
  <si>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</si>
  <si>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</si>
  <si>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</si>
  <si>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</si>
  <si>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</si>
  <si>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</si>
  <si>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</si>
  <si>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</si>
  <si>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</si>
  <si>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</si>
  <si>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</si>
  <si>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</si>
  <si>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</si>
  <si>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</si>
  <si>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</si>
  <si>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</si>
  <si>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</si>
  <si>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</si>
  <si>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</si>
  <si>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</si>
  <si>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</si>
  <si>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</si>
  <si>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</si>
  <si>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</si>
  <si>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</si>
  <si>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</si>
  <si>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</si>
  <si>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</si>
  <si>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</si>
  <si>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</si>
  <si>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</si>
  <si>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</si>
  <si>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</si>
  <si>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</si>
  <si>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</si>
  <si>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</si>
  <si>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</si>
  <si>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</si>
  <si>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</si>
  <si>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</si>
  <si>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</si>
  <si>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</si>
  <si>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</si>
  <si>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</si>
  <si>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</si>
  <si>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</si>
  <si>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</si>
  <si>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</si>
  <si>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</si>
  <si>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</si>
  <si>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</si>
  <si>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</si>
  <si>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</si>
  <si>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</si>
  <si>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</si>
  <si>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</si>
  <si>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</si>
  <si>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</si>
  <si>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</si>
  <si>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</si>
  <si>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</si>
  <si>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</si>
  <si>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</si>
  <si>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</si>
  <si>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</si>
  <si>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</si>
  <si>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</si>
  <si>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</si>
  <si>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</si>
  <si>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</si>
  <si>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</si>
  <si>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</si>
  <si>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</si>
  <si>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</si>
  <si>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</si>
  <si>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</si>
  <si>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</si>
  <si>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</si>
  <si>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</si>
  <si>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</si>
  <si>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</si>
  <si>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</si>
  <si>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</si>
  <si>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</si>
  <si>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</si>
  <si>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</si>
  <si>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</si>
  <si>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</si>
  <si>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</si>
  <si>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</si>
  <si>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</si>
  <si>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</si>
  <si>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</si>
  <si>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</si>
  <si>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</si>
  <si>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</si>
  <si>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</si>
  <si>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</si>
  <si>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</si>
  <si>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</si>
  <si>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</si>
  <si>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</si>
  <si>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</si>
  <si>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</si>
  <si>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</si>
  <si>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</si>
  <si>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</si>
  <si>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</si>
  <si>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</si>
  <si>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</si>
  <si>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</si>
  <si>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</si>
  <si>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</si>
  <si>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</si>
  <si>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</si>
  <si>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</si>
  <si>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</si>
  <si>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</si>
  <si>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</si>
  <si>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</si>
  <si>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</si>
  <si>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</si>
  <si>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</si>
  <si>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</si>
  <si>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</si>
  <si>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</si>
  <si>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</si>
  <si>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</si>
  <si>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</si>
  <si>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</si>
  <si>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</si>
  <si>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</si>
  <si>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</si>
  <si>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</si>
  <si>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</si>
  <si>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</si>
  <si>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</si>
  <si>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</si>
  <si>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</si>
  <si>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</si>
  <si>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</si>
  <si>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</si>
  <si>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</si>
  <si>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</si>
  <si>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</si>
  <si>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</si>
  <si>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</si>
  <si>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</si>
  <si>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</si>
  <si>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</si>
  <si>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</si>
  <si>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</si>
  <si>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</si>
  <si>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</si>
  <si>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</si>
  <si>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</si>
  <si>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</si>
  <si>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</si>
  <si>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</si>
  <si>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</si>
  <si>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</si>
  <si>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</si>
  <si>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</si>
  <si>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</si>
  <si>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</si>
  <si>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</si>
  <si>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</si>
  <si>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</si>
  <si>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</si>
  <si>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</si>
  <si>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</si>
  <si>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</si>
  <si>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</si>
  <si>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</si>
  <si>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</si>
  <si>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</si>
  <si>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</si>
  <si>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</si>
  <si>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</si>
  <si>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</si>
  <si>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</si>
  <si>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</si>
  <si>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</si>
  <si>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</si>
  <si>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</si>
  <si>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</si>
  <si>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</si>
  <si>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</si>
  <si>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</si>
  <si>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</si>
  <si>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</si>
  <si>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</si>
  <si>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</si>
  <si>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</si>
  <si>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</si>
  <si>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</si>
  <si>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</si>
  <si>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</si>
  <si>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</si>
  <si>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</si>
  <si>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</si>
  <si>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</si>
  <si>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</si>
  <si>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</si>
  <si>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</si>
  <si>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</si>
  <si>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</si>
  <si>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</si>
  <si>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</si>
  <si>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</si>
  <si>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</si>
  <si>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</si>
  <si>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</si>
  <si>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</si>
  <si>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</si>
  <si>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</si>
  <si>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</si>
  <si>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</si>
  <si>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</si>
  <si>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</si>
  <si>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</si>
  <si>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</si>
  <si>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</si>
  <si>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</si>
  <si>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</si>
  <si>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</si>
  <si>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</si>
  <si>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</si>
  <si>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</si>
  <si>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</si>
  <si>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</si>
  <si>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</si>
  <si>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</si>
  <si>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</si>
  <si>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</si>
  <si>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</si>
  <si>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</si>
  <si>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</si>
  <si>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</si>
  <si>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</si>
  <si>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</si>
  <si>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</si>
  <si>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</si>
  <si>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</si>
  <si>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</si>
  <si>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</si>
  <si>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</si>
  <si>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</si>
  <si>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</si>
  <si>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</si>
  <si>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</si>
  <si>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</si>
  <si>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</si>
  <si>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</si>
  <si>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</si>
  <si>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</si>
  <si>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</si>
  <si>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</si>
  <si>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</si>
  <si>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</si>
  <si>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</si>
  <si>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</si>
  <si>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</si>
  <si>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</si>
  <si>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</si>
  <si>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</si>
  <si>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</si>
  <si>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</si>
  <si>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</si>
  <si>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</si>
  <si>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</si>
  <si>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</si>
  <si>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</si>
  <si>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</si>
  <si>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</si>
  <si>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</si>
  <si>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</si>
  <si>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</si>
  <si>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</si>
  <si>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</si>
  <si>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</si>
  <si>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</si>
  <si>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</si>
  <si>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</si>
  <si>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</si>
  <si>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</si>
  <si>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</si>
  <si>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</si>
  <si>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</si>
  <si>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</si>
  <si>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</si>
  <si>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</si>
  <si>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</si>
  <si>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</si>
  <si>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</si>
  <si>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</si>
  <si>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</si>
  <si>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</si>
  <si>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</si>
  <si>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</si>
  <si>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</si>
  <si>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</si>
  <si>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</si>
  <si>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</si>
  <si>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</si>
  <si>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</si>
  <si>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</si>
  <si>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</si>
  <si>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</si>
  <si>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</si>
  <si>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</si>
  <si>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</si>
  <si>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</si>
  <si>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</si>
  <si>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</si>
  <si>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</si>
  <si>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</si>
  <si>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</si>
  <si>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</si>
  <si>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</si>
  <si>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</si>
  <si>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</si>
  <si>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</si>
  <si>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</si>
  <si>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</si>
  <si>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</si>
  <si>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</si>
  <si>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</si>
  <si>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</si>
  <si>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</si>
  <si>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</si>
  <si>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</si>
  <si>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</si>
  <si>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</si>
  <si>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</si>
  <si>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</si>
  <si>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</si>
  <si>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</si>
  <si>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</si>
  <si>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</si>
  <si>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</si>
  <si>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</si>
  <si>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</si>
  <si>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</si>
  <si>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</si>
  <si>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</si>
  <si>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</si>
  <si>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</si>
  <si>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</si>
  <si>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</si>
  <si>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</si>
  <si>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</si>
  <si>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</si>
  <si>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</si>
  <si>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</si>
  <si>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</si>
  <si>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</si>
  <si>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</si>
  <si>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</si>
  <si>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</si>
  <si>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</si>
  <si>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</si>
  <si>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</si>
  <si>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</si>
  <si>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</si>
  <si>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</si>
  <si>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</si>
  <si>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</si>
  <si>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</si>
  <si>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</si>
  <si>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</si>
  <si>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</si>
  <si>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</si>
  <si>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</si>
  <si>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</si>
  <si>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</si>
  <si>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</si>
  <si>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</si>
  <si>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</si>
  <si>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</si>
  <si>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</si>
  <si>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</si>
  <si>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</si>
  <si>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</si>
  <si>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</si>
  <si>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</si>
  <si>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</si>
  <si>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</si>
  <si>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</si>
  <si>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</si>
  <si>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</si>
  <si>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</si>
  <si>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</si>
  <si>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</si>
  <si>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</si>
  <si>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</si>
  <si>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</si>
  <si>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</si>
  <si>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</si>
  <si>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</si>
  <si>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</si>
  <si>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</si>
  <si>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</si>
  <si>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</si>
  <si>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</si>
  <si>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</si>
  <si>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</si>
  <si>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</si>
  <si>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</si>
  <si>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</si>
  <si>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</si>
  <si>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</si>
  <si>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</si>
  <si>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</si>
  <si>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</si>
  <si>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</si>
  <si>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</si>
  <si>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</si>
  <si>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</si>
  <si>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</si>
  <si>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</si>
  <si>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</si>
  <si>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</si>
  <si>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</si>
  <si>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</si>
  <si>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</si>
  <si>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</si>
  <si>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</si>
  <si>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</si>
  <si>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</si>
  <si>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</si>
  <si>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</si>
  <si>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</si>
  <si>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</si>
  <si>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</si>
  <si>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</si>
  <si>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</si>
  <si>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</si>
  <si>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</si>
  <si>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</si>
  <si>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</si>
  <si>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</si>
  <si>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</si>
  <si>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</si>
  <si>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</si>
  <si>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</si>
  <si>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</si>
  <si>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</si>
  <si>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</si>
  <si>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</si>
  <si>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</si>
  <si>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</si>
  <si>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</si>
  <si>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</si>
  <si>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</si>
  <si>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</si>
  <si>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</si>
  <si>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</si>
  <si>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</si>
  <si>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</si>
  <si>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</si>
  <si>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</si>
  <si>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</si>
  <si>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</si>
  <si>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</si>
  <si>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</si>
  <si>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</si>
  <si>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</si>
  <si>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</si>
  <si>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</si>
  <si>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</si>
  <si>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</si>
  <si>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</si>
  <si>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</si>
  <si>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</si>
  <si>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</si>
  <si>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</si>
  <si>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</si>
  <si>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</si>
  <si>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</si>
  <si>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</si>
  <si>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</si>
  <si>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</si>
  <si>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</si>
  <si>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</si>
  <si>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</si>
  <si>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</si>
  <si>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</si>
  <si>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</si>
  <si>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</si>
  <si>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</si>
  <si>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</si>
  <si>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</si>
  <si>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</si>
  <si>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</si>
  <si>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</si>
  <si>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</si>
  <si>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</si>
  <si>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</si>
  <si>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</si>
  <si>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</si>
  <si>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</si>
  <si>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</si>
  <si>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</si>
  <si>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</si>
  <si>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</si>
  <si>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</si>
  <si>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</si>
  <si>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</si>
  <si>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</si>
  <si>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</si>
  <si>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</si>
  <si>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</si>
  <si>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</si>
  <si>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</si>
  <si>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</si>
  <si>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</si>
  <si>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</si>
  <si>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</si>
  <si>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</si>
  <si>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</si>
  <si>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</si>
  <si>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</si>
  <si>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</si>
  <si>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</si>
  <si>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</si>
  <si>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</si>
  <si>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</si>
  <si>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</si>
  <si>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</si>
  <si>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</si>
  <si>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</si>
  <si>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</si>
  <si>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</si>
  <si>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</si>
  <si>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</si>
  <si>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</si>
  <si>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</si>
  <si>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</si>
  <si>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</si>
  <si>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</si>
  <si>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</si>
  <si>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</si>
  <si>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</si>
  <si>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</si>
  <si>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</si>
  <si>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</si>
  <si>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</si>
  <si>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</si>
  <si>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</si>
  <si>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</si>
  <si>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</si>
  <si>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</si>
  <si>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</si>
  <si>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</si>
  <si>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</si>
  <si>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</si>
  <si>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</si>
  <si>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</si>
  <si>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</si>
  <si>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</si>
  <si>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</si>
  <si>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</si>
  <si>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</si>
  <si>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</si>
  <si>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</si>
  <si>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</si>
  <si>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</si>
  <si>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</si>
  <si>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</si>
  <si>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</si>
  <si>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</si>
  <si>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</si>
  <si>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</si>
  <si>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</si>
  <si>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</si>
  <si>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</si>
  <si>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</si>
  <si>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</si>
  <si>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</si>
  <si>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</si>
  <si>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</si>
  <si>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</si>
  <si>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</si>
  <si>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</si>
  <si>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</si>
  <si>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</si>
  <si>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</si>
  <si>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</si>
  <si>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</si>
  <si>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</si>
  <si>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</si>
  <si>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</si>
  <si>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</si>
  <si>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</si>
  <si>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</si>
  <si>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</si>
  <si>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</si>
  <si>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</si>
  <si>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</si>
  <si>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</si>
  <si>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</si>
  <si>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</si>
  <si>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</si>
  <si>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</si>
  <si>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</si>
  <si>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</si>
  <si>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</si>
  <si>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</si>
  <si>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</si>
  <si>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</si>
  <si>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</si>
  <si>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</si>
  <si>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</si>
  <si>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</si>
  <si>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</si>
  <si>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</si>
  <si>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</si>
  <si>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</si>
  <si>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</si>
  <si>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</si>
  <si>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</si>
  <si>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</si>
  <si>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</si>
  <si>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</si>
  <si>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</si>
  <si>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</si>
  <si>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</si>
  <si>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</si>
  <si>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</si>
  <si>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</si>
  <si>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</si>
  <si>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</si>
  <si>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</si>
  <si>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</si>
  <si>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</si>
  <si>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</si>
  <si>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</si>
  <si>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</si>
  <si>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</si>
  <si>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</si>
  <si>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</si>
  <si>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</si>
  <si>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</si>
  <si>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</si>
  <si>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</si>
  <si>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</si>
  <si>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</si>
  <si>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</si>
  <si>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</si>
  <si>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</si>
  <si>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</si>
  <si>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</si>
  <si>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</si>
  <si>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</si>
  <si>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</si>
  <si>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</si>
  <si>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</si>
  <si>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</si>
  <si>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</si>
  <si>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</si>
  <si>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</si>
  <si>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</si>
  <si>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</si>
  <si>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</si>
  <si>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</si>
  <si>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</si>
  <si>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</si>
  <si>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</si>
  <si>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</si>
  <si>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</si>
  <si>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</si>
  <si>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</si>
  <si>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</si>
  <si>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</si>
  <si>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</si>
  <si>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</si>
  <si>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</si>
  <si>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</si>
  <si>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</si>
  <si>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</si>
  <si>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</si>
  <si>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</si>
  <si>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</si>
  <si>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</si>
  <si>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</si>
  <si>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</si>
  <si>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</si>
  <si>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</si>
  <si>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</si>
  <si>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</si>
  <si>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</si>
  <si>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</si>
  <si>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</si>
  <si>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</si>
  <si>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</si>
  <si>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</si>
  <si>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</si>
  <si>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</si>
  <si>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</si>
  <si>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</si>
  <si>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</si>
  <si>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</si>
  <si>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</si>
  <si>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</si>
  <si>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</si>
  <si>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</si>
  <si>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</si>
  <si>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</si>
  <si>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</si>
  <si>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</si>
  <si>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</si>
  <si>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</si>
  <si>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</si>
  <si>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</si>
  <si>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</si>
  <si>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</si>
  <si>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</si>
  <si>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</si>
  <si>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</si>
  <si>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</si>
  <si>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</si>
  <si>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</si>
  <si>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</si>
  <si>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</si>
  <si>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</si>
  <si>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</si>
  <si>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</si>
  <si>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</si>
  <si>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</si>
  <si>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</si>
  <si>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</si>
  <si>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</si>
  <si>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</si>
  <si>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</si>
  <si>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</si>
  <si>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</si>
  <si>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</si>
  <si>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</si>
  <si>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</si>
  <si>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</si>
  <si>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</si>
  <si>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</si>
  <si>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</si>
  <si>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</si>
  <si>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</si>
  <si>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</si>
  <si>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</si>
  <si>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</si>
  <si>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</si>
  <si>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</si>
  <si>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</si>
  <si>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</si>
  <si>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</si>
  <si>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</si>
  <si>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</si>
  <si>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</si>
  <si>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</si>
  <si>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</si>
  <si>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</si>
  <si>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</si>
  <si>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</si>
  <si>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</si>
  <si>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</si>
  <si>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</si>
  <si>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</si>
  <si>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</si>
  <si>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</si>
  <si>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</si>
  <si>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</si>
  <si>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</si>
  <si>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</si>
  <si>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</si>
  <si>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</si>
  <si>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</si>
  <si>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</si>
  <si>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</si>
  <si>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</si>
  <si>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</si>
  <si>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</si>
  <si>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</si>
  <si>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</si>
  <si>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</si>
  <si>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</si>
  <si>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</si>
  <si>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</si>
  <si>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</si>
  <si>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</si>
  <si>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</si>
  <si>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</si>
  <si>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</si>
  <si>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</si>
  <si>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</si>
  <si>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</si>
  <si>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</si>
  <si>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</si>
  <si>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</si>
  <si>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</si>
  <si>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</si>
  <si>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</si>
  <si>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</si>
  <si>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</si>
  <si>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</si>
  <si>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</si>
  <si>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</si>
  <si>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</si>
  <si>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</si>
  <si>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</si>
  <si>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</si>
  <si>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</si>
  <si>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</si>
  <si>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</si>
  <si>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</si>
  <si>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</si>
  <si>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</si>
  <si>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</si>
  <si>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</si>
  <si>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</si>
  <si>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</si>
  <si>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</si>
  <si>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</si>
  <si>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</si>
  <si>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</si>
  <si>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</si>
  <si>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</si>
  <si>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</si>
  <si>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</si>
  <si>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</si>
  <si>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</si>
  <si>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</si>
  <si>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</si>
  <si>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</si>
  <si>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</si>
  <si>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</si>
  <si>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</si>
  <si>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</si>
  <si>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</si>
  <si>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</si>
  <si>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</si>
  <si>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</si>
  <si>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</si>
  <si>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</si>
  <si>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</si>
  <si>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</si>
  <si>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</si>
  <si>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</si>
  <si>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</si>
  <si>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</si>
  <si>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</si>
  <si>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</si>
  <si>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</si>
  <si>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</si>
  <si>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</si>
  <si>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</si>
  <si>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</si>
  <si>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</si>
  <si>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</si>
  <si>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</si>
  <si>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</si>
  <si>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</si>
  <si>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</si>
  <si>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</si>
  <si>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</si>
  <si>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</si>
  <si>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</si>
  <si>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</si>
  <si>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</si>
  <si>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</si>
  <si>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</si>
  <si>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</si>
  <si>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</si>
  <si>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</si>
  <si>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</si>
  <si>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</si>
  <si>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</si>
  <si>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</si>
  <si>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</si>
  <si>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</si>
  <si>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</si>
  <si>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</si>
  <si>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</si>
  <si>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</si>
  <si>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</si>
  <si>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</si>
  <si>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</si>
  <si>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</si>
  <si>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</si>
  <si>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</si>
  <si>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</si>
  <si>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</si>
  <si>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</si>
  <si>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</si>
  <si>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</si>
  <si>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</si>
  <si>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</si>
  <si>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</si>
  <si>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</si>
  <si>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</si>
  <si>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</si>
  <si>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</si>
  <si>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</si>
  <si>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</si>
  <si>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</si>
  <si>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</si>
  <si>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</si>
  <si>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</si>
  <si>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</si>
  <si>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</si>
  <si>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</si>
  <si>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</si>
  <si>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</si>
  <si>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</si>
  <si>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</si>
  <si>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</si>
  <si>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</si>
  <si>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</si>
  <si>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</si>
  <si>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</si>
  <si>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</si>
  <si>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</si>
  <si>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</si>
  <si>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</si>
  <si>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</si>
  <si>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</si>
  <si>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</si>
  <si>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</si>
  <si>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</si>
  <si>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</si>
  <si>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</si>
  <si>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</si>
  <si>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</si>
  <si>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</si>
  <si>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</si>
  <si>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</si>
  <si>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</si>
  <si>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</si>
  <si>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</si>
  <si>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</si>
  <si>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</si>
  <si>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</si>
  <si>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</si>
  <si>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</si>
  <si>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</si>
  <si>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</si>
  <si>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</si>
  <si>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</si>
  <si>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</si>
  <si>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</si>
  <si>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</si>
  <si>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</si>
  <si>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</si>
  <si>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</si>
  <si>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</si>
  <si>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</si>
  <si>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</si>
  <si>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</si>
  <si>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</si>
  <si>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</si>
  <si>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</si>
  <si>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</si>
  <si>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</si>
  <si>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</si>
  <si>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</si>
  <si>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</si>
  <si>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</si>
  <si>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</si>
  <si>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</si>
  <si>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</si>
  <si>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</si>
  <si>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</si>
  <si>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</si>
  <si>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</si>
  <si>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</si>
  <si>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</si>
  <si>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</si>
  <si>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</si>
  <si>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</si>
  <si>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</si>
  <si>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</si>
  <si>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</si>
  <si>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</si>
  <si>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</si>
  <si>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</si>
  <si>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</si>
  <si>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</si>
  <si>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</si>
  <si>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</si>
  <si>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</si>
  <si>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</si>
  <si>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</si>
  <si>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</si>
  <si>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</si>
  <si>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</si>
  <si>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</si>
  <si>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</si>
  <si>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</si>
  <si>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</si>
  <si>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</si>
  <si>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</si>
  <si>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</si>
  <si>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</si>
  <si>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</si>
  <si>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</si>
  <si>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</si>
  <si>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</si>
  <si>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</si>
  <si>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</si>
  <si>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</si>
  <si>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</si>
  <si>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</si>
  <si>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</si>
  <si>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</si>
  <si>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</si>
  <si>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</si>
  <si>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</si>
  <si>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</si>
  <si>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</si>
  <si>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</si>
  <si>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</si>
  <si>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</si>
  <si>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</si>
  <si>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</si>
  <si>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</si>
  <si>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</si>
  <si>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</si>
  <si>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</si>
  <si>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</si>
  <si>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</si>
  <si>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</si>
  <si>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</si>
  <si>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</si>
  <si>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</si>
  <si>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</si>
  <si>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</si>
  <si>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</si>
  <si>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</si>
  <si>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</si>
  <si>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</si>
  <si>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</si>
  <si>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</si>
  <si>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</si>
  <si>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</si>
  <si>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</si>
  <si>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</si>
  <si>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</si>
  <si>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</si>
  <si>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</si>
  <si>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</si>
  <si>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</si>
  <si>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</si>
  <si>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</si>
  <si>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</si>
  <si>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</si>
  <si>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</si>
  <si>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</si>
  <si>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</si>
  <si>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</si>
  <si>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</si>
  <si>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</si>
  <si>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</si>
  <si>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</si>
  <si>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</si>
  <si>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</si>
  <si>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</si>
  <si>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</si>
  <si>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</si>
  <si>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</si>
  <si>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</si>
  <si>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</si>
  <si>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</si>
  <si>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</si>
  <si>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</si>
  <si>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</si>
  <si>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</si>
  <si>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</si>
  <si>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</si>
  <si>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</si>
  <si>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</si>
  <si>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</si>
  <si>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</si>
  <si>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</si>
  <si>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</si>
  <si>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</si>
  <si>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</si>
  <si>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</si>
  <si>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</si>
  <si>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</si>
  <si>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</si>
  <si>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</si>
  <si>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</si>
  <si>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</si>
  <si>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</si>
  <si>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</si>
  <si>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</si>
  <si>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</si>
  <si>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</si>
  <si>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</si>
  <si>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</si>
  <si>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</si>
  <si>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</si>
  <si>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</si>
  <si>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</si>
  <si>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</si>
  <si>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</si>
  <si>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</si>
  <si>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</si>
  <si>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</si>
  <si>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</si>
  <si>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</si>
  <si>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</si>
  <si>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</si>
  <si>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</si>
  <si>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</si>
  <si>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</si>
  <si>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</si>
  <si>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</si>
  <si>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</si>
  <si>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</si>
  <si>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</si>
  <si>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</si>
  <si>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</si>
  <si>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</si>
  <si>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</si>
  <si>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</si>
  <si>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</si>
  <si>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</si>
  <si>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</si>
  <si>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</si>
  <si>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</si>
  <si>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</si>
  <si>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</si>
  <si>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</si>
  <si>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</si>
  <si>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</si>
  <si>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</si>
  <si>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</si>
  <si>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</si>
  <si>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</si>
  <si>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</si>
  <si>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</si>
  <si>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</si>
  <si>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</si>
  <si>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</si>
  <si>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</si>
  <si>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</si>
  <si>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</si>
  <si>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</si>
  <si>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</si>
  <si>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</si>
  <si>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</si>
  <si>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</si>
  <si>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</si>
  <si>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</si>
  <si>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</si>
  <si>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</si>
  <si>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</si>
  <si>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</si>
  <si>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</si>
  <si>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</si>
  <si>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</si>
  <si>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</si>
  <si>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</si>
  <si>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</si>
  <si>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</si>
  <si>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</si>
  <si>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</si>
  <si>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</si>
  <si>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</si>
  <si>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</si>
  <si>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</si>
  <si>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</si>
  <si>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</si>
  <si>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</si>
  <si>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</si>
  <si>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</si>
  <si>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</si>
  <si>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</si>
  <si>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</si>
  <si>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</si>
  <si>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</si>
  <si>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</si>
  <si>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</si>
  <si>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</si>
  <si>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</si>
  <si>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</si>
  <si>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</si>
  <si>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</si>
  <si>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</si>
  <si>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</si>
  <si>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</si>
  <si>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</si>
  <si>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</si>
  <si>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</si>
  <si>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</si>
  <si>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</si>
  <si>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</si>
  <si>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</si>
  <si>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</si>
  <si>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</si>
  <si>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</si>
  <si>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</si>
  <si>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</si>
  <si>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</si>
  <si>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</si>
  <si>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</si>
  <si>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</si>
  <si>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</si>
  <si>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</si>
  <si>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</si>
  <si>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</si>
  <si>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</si>
  <si>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</si>
  <si>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</si>
  <si>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</si>
  <si>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</si>
  <si>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</si>
  <si>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</si>
  <si>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</si>
  <si>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</si>
  <si>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</si>
  <si>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</si>
  <si>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</si>
  <si>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</si>
  <si>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</si>
  <si>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</si>
  <si>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</si>
  <si>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</si>
  <si>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</si>
  <si>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</si>
  <si>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</si>
  <si>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</si>
  <si>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</si>
  <si>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</si>
  <si>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</si>
  <si>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</si>
  <si>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</si>
  <si>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</si>
  <si>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</si>
  <si>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</si>
  <si>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</si>
  <si>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</si>
  <si>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</si>
  <si>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</si>
  <si>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</si>
  <si>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</si>
  <si>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</si>
  <si>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</si>
  <si>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</si>
  <si>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</si>
  <si>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</si>
  <si>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</si>
  <si>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</si>
  <si>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</si>
  <si>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</si>
  <si>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</si>
  <si>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</si>
  <si>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</si>
  <si>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</si>
  <si>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</si>
  <si>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</si>
  <si>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</si>
  <si>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</si>
  <si>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</si>
  <si>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</si>
  <si>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</si>
  <si>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</si>
  <si>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</si>
  <si>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</si>
  <si>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</si>
  <si>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</si>
  <si>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</si>
  <si>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</si>
  <si>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</si>
  <si>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</si>
  <si>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</si>
  <si>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</si>
  <si>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</si>
  <si>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</si>
  <si>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</si>
  <si>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</si>
  <si>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</si>
  <si>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</si>
  <si>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</si>
  <si>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</si>
  <si>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</si>
  <si>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</si>
  <si>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</si>
  <si>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</si>
  <si>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</si>
  <si>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</si>
  <si>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</si>
  <si>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</si>
  <si>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</si>
  <si>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</si>
  <si>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</si>
  <si>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</si>
  <si>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</si>
  <si>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</si>
  <si>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</si>
  <si>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</si>
  <si>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</si>
  <si>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</si>
  <si>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</si>
  <si>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</si>
  <si>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</si>
  <si>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</si>
  <si>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</si>
  <si>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</si>
  <si>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</si>
  <si>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</si>
  <si>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</si>
  <si>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</si>
  <si>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</si>
  <si>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</si>
  <si>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</si>
  <si>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</si>
  <si>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</si>
  <si>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</si>
  <si>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</si>
  <si>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</si>
  <si>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</si>
  <si>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</si>
  <si>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</si>
  <si>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</si>
  <si>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</si>
  <si>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</si>
  <si>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</si>
  <si>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</si>
  <si>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</si>
  <si>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</si>
  <si>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</si>
  <si>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</si>
  <si>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</si>
  <si>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</si>
  <si>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</si>
  <si>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</si>
  <si>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</si>
  <si>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</si>
  <si>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</si>
  <si>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</si>
  <si>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</si>
  <si>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</si>
  <si>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</si>
  <si>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</si>
  <si>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</si>
  <si>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</si>
  <si>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</si>
  <si>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</si>
  <si>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</si>
  <si>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</si>
  <si>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</si>
  <si>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</si>
  <si>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</si>
  <si>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</si>
  <si>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</si>
  <si>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</si>
  <si>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</si>
  <si>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</si>
  <si>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</si>
  <si>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</si>
  <si>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</si>
  <si>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</si>
  <si>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</si>
  <si>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</si>
  <si>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</si>
  <si>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</si>
  <si>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</si>
  <si>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</si>
  <si>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</si>
  <si>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</si>
  <si>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</si>
  <si>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</si>
  <si>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</si>
  <si>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</si>
  <si>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</si>
  <si>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</si>
  <si>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</si>
  <si>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</si>
  <si>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</si>
  <si>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</si>
  <si>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</si>
  <si>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</si>
  <si>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</si>
  <si>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</si>
  <si>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</si>
  <si>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</si>
  <si>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</si>
  <si>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</si>
  <si>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</si>
  <si>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</si>
  <si>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</si>
  <si>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</si>
  <si>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</si>
  <si>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</si>
  <si>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</si>
  <si>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</si>
  <si>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</si>
  <si>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</si>
  <si>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</si>
  <si>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</si>
  <si>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</si>
  <si>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</si>
  <si>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</si>
  <si>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</si>
  <si>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</si>
  <si>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</si>
  <si>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</si>
  <si>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</si>
  <si>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</si>
  <si>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</si>
  <si>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</si>
  <si>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</si>
  <si>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</si>
  <si>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</si>
  <si>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</si>
  <si>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</si>
  <si>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</si>
  <si>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</si>
  <si>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</si>
  <si>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</si>
  <si>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</si>
  <si>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</si>
  <si>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</si>
  <si>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</si>
  <si>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</si>
  <si>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</si>
  <si>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</si>
  <si>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</si>
  <si>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</si>
  <si>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</si>
  <si>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</si>
  <si>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</si>
  <si>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</si>
  <si>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</si>
  <si>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</si>
  <si>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</si>
  <si>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</si>
  <si>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</si>
  <si>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</si>
  <si>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</si>
  <si>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</si>
  <si>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</si>
  <si>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</si>
  <si>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</si>
  <si>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</si>
  <si>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</si>
  <si>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</si>
  <si>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</si>
  <si>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</si>
  <si>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</si>
  <si>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</si>
  <si>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</si>
  <si>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</si>
  <si>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</si>
  <si>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</si>
  <si>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</si>
  <si>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</si>
  <si>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</si>
  <si>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</si>
  <si>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</si>
  <si>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</si>
  <si>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</si>
  <si>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</si>
  <si>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</si>
  <si>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</si>
  <si>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</si>
  <si>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</si>
  <si>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</si>
  <si>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</si>
  <si>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</si>
  <si>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</si>
  <si>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</si>
  <si>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</si>
  <si>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</si>
  <si>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</si>
  <si>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</si>
  <si>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</si>
  <si>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</si>
  <si>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</si>
  <si>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</si>
  <si>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</si>
  <si>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</si>
  <si>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</si>
  <si>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</si>
  <si>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</si>
  <si>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</si>
  <si>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</si>
  <si>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</si>
  <si>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</si>
  <si>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</si>
  <si>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</si>
  <si>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</si>
  <si>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</si>
  <si>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</si>
  <si>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</si>
  <si>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</si>
  <si>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</si>
  <si>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</si>
  <si>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</si>
  <si>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</si>
  <si>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</si>
  <si>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</si>
  <si>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</si>
  <si>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</si>
  <si>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</si>
  <si>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</si>
  <si>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</si>
  <si>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</si>
  <si>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</si>
  <si>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</si>
  <si>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</si>
  <si>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</si>
  <si>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</si>
  <si>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</si>
  <si>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</si>
  <si>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</si>
  <si>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</si>
  <si>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</si>
  <si>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</si>
  <si>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</si>
  <si>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</si>
  <si>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</si>
  <si>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</si>
  <si>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</si>
  <si>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</si>
  <si>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</si>
  <si>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</si>
  <si>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</si>
  <si>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</si>
  <si>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</si>
  <si>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</si>
  <si>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</si>
  <si>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</si>
  <si>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</si>
  <si>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</si>
  <si>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</si>
  <si>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</si>
  <si>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</si>
  <si>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</si>
  <si>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</si>
  <si>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</si>
  <si>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</si>
  <si>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</si>
  <si>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</si>
  <si>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</si>
  <si>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</si>
  <si>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</si>
  <si>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</si>
  <si>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</si>
  <si>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</si>
  <si>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</si>
  <si>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</si>
  <si>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</si>
  <si>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</si>
  <si>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</si>
  <si>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</si>
  <si>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</si>
  <si>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</si>
  <si>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</si>
  <si>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</si>
  <si>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</si>
  <si>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</si>
  <si>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</si>
  <si>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</si>
  <si>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</si>
  <si>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</si>
  <si>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</si>
  <si>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</si>
  <si>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</si>
  <si>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</si>
  <si>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</si>
  <si>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</si>
  <si>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</si>
  <si>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</si>
  <si>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</si>
  <si>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</si>
  <si>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</si>
  <si>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</si>
  <si>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</si>
  <si>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</si>
  <si>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</si>
  <si>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</si>
  <si>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</si>
  <si>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</si>
  <si>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</si>
  <si>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</si>
  <si>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</si>
  <si>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</si>
  <si>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</si>
  <si>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</si>
  <si>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</si>
  <si>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</si>
  <si>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</si>
  <si>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</si>
  <si>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</si>
  <si>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</si>
  <si>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</si>
  <si>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</si>
  <si>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</si>
  <si>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</si>
  <si>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</si>
  <si>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</si>
  <si>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</si>
  <si>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</si>
  <si>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</si>
  <si>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</si>
  <si>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</si>
  <si>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</si>
  <si>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</si>
  <si>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</si>
  <si>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</si>
  <si>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</si>
  <si>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</si>
  <si>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</si>
  <si>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</si>
  <si>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</si>
  <si>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</si>
  <si>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</si>
  <si>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</si>
  <si>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</si>
  <si>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</si>
  <si>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</si>
  <si>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</si>
  <si>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</si>
  <si>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</si>
  <si>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</si>
  <si>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</si>
  <si>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</si>
  <si>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</si>
  <si>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</si>
  <si>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</si>
  <si>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</si>
  <si>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</si>
  <si>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</si>
  <si>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</si>
  <si>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</si>
  <si>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</si>
  <si>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</si>
  <si>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</si>
  <si>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</si>
  <si>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</si>
  <si>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</si>
  <si>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</si>
  <si>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</si>
  <si>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</si>
  <si>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</si>
  <si>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</si>
  <si>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</si>
  <si>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</si>
  <si>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</si>
  <si>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</si>
  <si>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</si>
  <si>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</si>
  <si>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</si>
  <si>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</si>
  <si>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</si>
  <si>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</si>
  <si>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</si>
  <si>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</si>
  <si>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</si>
  <si>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</si>
  <si>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</si>
  <si>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</si>
  <si>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</si>
  <si>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</si>
  <si>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</si>
  <si>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</si>
  <si>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</si>
  <si>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</si>
  <si>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</si>
  <si>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</si>
  <si>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</si>
  <si>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</si>
  <si>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</si>
  <si>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</si>
  <si>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</si>
  <si>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</si>
  <si>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</si>
  <si>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</si>
  <si>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</si>
  <si>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</si>
  <si>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</si>
  <si>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</si>
  <si>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</si>
  <si>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</si>
  <si>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</si>
  <si>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</si>
  <si>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</si>
  <si>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</si>
  <si>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</si>
  <si>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</si>
  <si>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</si>
  <si>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</si>
  <si>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</si>
  <si>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</si>
  <si>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</si>
  <si>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</si>
  <si>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</si>
  <si>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</si>
  <si>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</si>
  <si>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</si>
  <si>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</si>
  <si>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</si>
  <si>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</si>
  <si>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</si>
  <si>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</si>
  <si>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</si>
  <si>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</si>
  <si>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</si>
  <si>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</si>
  <si>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</si>
  <si>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</si>
  <si>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</si>
  <si>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</si>
  <si>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</si>
  <si>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</si>
  <si>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</si>
  <si>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</si>
  <si>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</si>
  <si>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</si>
  <si>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</si>
  <si>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</si>
  <si>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</si>
  <si>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</si>
  <si>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</si>
  <si>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</si>
  <si>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</si>
  <si>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</si>
  <si>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</si>
  <si>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</si>
  <si>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</si>
  <si>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</si>
  <si>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</si>
  <si>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</si>
  <si>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</si>
  <si>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</si>
  <si>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</si>
  <si>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</si>
  <si>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</si>
  <si>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</si>
  <si>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</si>
  <si>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</si>
  <si>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</si>
  <si>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</si>
  <si>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</si>
  <si>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</si>
  <si>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</si>
  <si>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</si>
  <si>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</si>
  <si>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</si>
  <si>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</si>
  <si>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</si>
  <si>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</si>
  <si>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</si>
  <si>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</si>
  <si>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</si>
  <si>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</si>
  <si>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</si>
  <si>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</si>
  <si>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</si>
  <si>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</si>
  <si>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</si>
  <si>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</si>
  <si>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</si>
  <si>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</si>
  <si>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</si>
  <si>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</si>
  <si>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</si>
  <si>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</si>
  <si>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</si>
  <si>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</si>
  <si>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</si>
  <si>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</si>
  <si>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</si>
  <si>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</si>
  <si>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</si>
  <si>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</si>
  <si>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</si>
  <si>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</si>
  <si>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</si>
  <si>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</si>
  <si>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</si>
  <si>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</si>
  <si>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</si>
  <si>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</si>
  <si>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</si>
  <si>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</si>
  <si>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</si>
  <si>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</si>
  <si>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</si>
  <si>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</si>
  <si>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</si>
  <si>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</si>
  <si>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</si>
  <si>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</si>
  <si>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</si>
  <si>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</si>
  <si>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</si>
  <si>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</si>
  <si>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</si>
  <si>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</si>
  <si>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</si>
  <si>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</si>
  <si>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</si>
  <si>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</si>
  <si>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</si>
  <si>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</si>
  <si>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</si>
  <si>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</si>
  <si>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</si>
  <si>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</si>
  <si>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</si>
  <si>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</si>
  <si>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</si>
  <si>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</si>
  <si>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</si>
  <si>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</si>
  <si>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</si>
  <si>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</si>
  <si>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</si>
  <si>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</si>
  <si>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</si>
  <si>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</si>
  <si>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</si>
  <si>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</si>
  <si>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</si>
  <si>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</si>
  <si>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</si>
  <si>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</si>
  <si>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</si>
  <si>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</si>
  <si>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</si>
  <si>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</si>
  <si>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</si>
  <si>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</si>
  <si>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</si>
  <si>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</si>
  <si>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</si>
  <si>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</si>
  <si>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</si>
  <si>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</si>
  <si>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</si>
  <si>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</si>
  <si>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</si>
  <si>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</si>
  <si>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</si>
  <si>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</si>
  <si>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</si>
  <si>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</si>
  <si>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</si>
  <si>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</si>
  <si>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</si>
  <si>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</si>
  <si>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</si>
  <si>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</si>
  <si>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</si>
  <si>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</si>
  <si>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</si>
  <si>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</si>
  <si>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</si>
  <si>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</si>
  <si>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</si>
  <si>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</si>
  <si>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</si>
  <si>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</si>
  <si>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</si>
  <si>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</si>
  <si>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</si>
  <si>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</si>
  <si>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</si>
  <si>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</si>
  <si>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</si>
  <si>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</si>
  <si>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</si>
  <si>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</si>
  <si>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</si>
  <si>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</si>
  <si>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</si>
  <si>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</si>
  <si>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</si>
  <si>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</si>
  <si>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</si>
  <si>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</si>
  <si>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</si>
  <si>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</si>
  <si>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</si>
  <si>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</si>
  <si>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</si>
  <si>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</si>
  <si>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</si>
  <si>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</si>
  <si>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</si>
  <si>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</si>
  <si>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</si>
  <si>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</si>
  <si>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</si>
  <si>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</si>
  <si>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</si>
  <si>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</si>
  <si>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</si>
  <si>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</si>
  <si>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</si>
  <si>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</si>
  <si>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</si>
  <si>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</si>
  <si>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</si>
  <si>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</si>
  <si>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</si>
  <si>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</si>
  <si>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</si>
  <si>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</si>
  <si>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</si>
  <si>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</si>
  <si>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</si>
  <si>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</si>
  <si>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</si>
  <si>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</si>
  <si>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</si>
  <si>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</si>
  <si>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</si>
  <si>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</si>
  <si>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</si>
  <si>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</si>
  <si>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</si>
  <si>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</si>
  <si>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</si>
  <si>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</si>
  <si>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</si>
  <si>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</si>
  <si>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</si>
  <si>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</si>
  <si>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</si>
  <si>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</si>
  <si>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</si>
  <si>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</si>
  <si>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</si>
  <si>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</si>
  <si>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</si>
  <si>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</si>
  <si>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</si>
  <si>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</si>
  <si>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</si>
  <si>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</si>
  <si>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</si>
  <si>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</si>
  <si>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</si>
  <si>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</si>
  <si>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</si>
  <si>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</si>
  <si>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</si>
  <si>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</si>
  <si>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</si>
  <si>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</si>
  <si>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</si>
  <si>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</si>
  <si>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</si>
  <si>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</si>
  <si>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</si>
  <si>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</si>
  <si>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</si>
  <si>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</si>
  <si>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</si>
  <si>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</si>
  <si>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</si>
  <si>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</si>
  <si>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</si>
  <si>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</si>
  <si>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</si>
  <si>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</si>
  <si>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</si>
  <si>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</si>
  <si>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</si>
  <si>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</si>
  <si>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</si>
  <si>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</si>
  <si>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</si>
  <si>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</si>
  <si>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</si>
  <si>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</si>
  <si>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</si>
  <si>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</si>
  <si>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</si>
  <si>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</si>
  <si>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</si>
  <si>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</si>
  <si>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</si>
  <si>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</si>
  <si>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</si>
  <si>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</si>
  <si>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</si>
  <si>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</si>
  <si>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</si>
  <si>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</si>
  <si>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</si>
  <si>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</si>
  <si>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</si>
  <si>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</si>
  <si>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</si>
  <si>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</si>
  <si>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</si>
  <si>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</si>
  <si>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</si>
  <si>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</si>
  <si>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</si>
  <si>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</si>
  <si>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</si>
  <si>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</si>
  <si>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</si>
  <si>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</si>
  <si>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</si>
  <si>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</si>
  <si>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</si>
  <si>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</si>
  <si>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</si>
  <si>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</si>
  <si>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</si>
  <si>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</si>
  <si>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</si>
  <si>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</si>
  <si>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</si>
  <si>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</si>
  <si>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</si>
  <si>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</si>
  <si>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</si>
  <si>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</si>
  <si>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</si>
  <si>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</si>
  <si>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</si>
  <si>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</si>
  <si>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</si>
  <si>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</si>
  <si>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</si>
  <si>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</si>
  <si>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</si>
  <si>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</si>
  <si>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</si>
  <si>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</si>
  <si>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</si>
  <si>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</si>
  <si>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</si>
  <si>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</si>
  <si>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</si>
  <si>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</si>
  <si>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</si>
  <si>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</si>
  <si>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</si>
  <si>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</si>
  <si>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</si>
  <si>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</si>
  <si>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</si>
  <si>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</si>
  <si>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</si>
  <si>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</si>
  <si>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</si>
  <si>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</si>
  <si>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</si>
  <si>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</si>
  <si>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</si>
  <si>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</si>
  <si>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</si>
  <si>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</si>
  <si>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</si>
  <si>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</si>
  <si>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</si>
  <si>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</si>
  <si>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</si>
  <si>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</si>
  <si>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</si>
  <si>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</si>
  <si>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</si>
  <si>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</si>
  <si>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</si>
  <si>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</si>
  <si>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</si>
  <si>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</si>
  <si>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</si>
  <si>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</si>
  <si>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</si>
  <si>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</si>
  <si>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</si>
  <si>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</si>
  <si>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</si>
  <si>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</si>
  <si>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</si>
  <si>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</si>
  <si>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</si>
  <si>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</si>
  <si>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</si>
  <si>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</si>
  <si>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</si>
  <si>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</si>
  <si>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</si>
  <si>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</si>
  <si>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</si>
  <si>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</si>
  <si>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</si>
  <si>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</si>
  <si>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</si>
  <si>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</si>
  <si>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</si>
  <si>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</si>
  <si>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</si>
  <si>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</si>
  <si>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</si>
  <si>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</si>
  <si>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</si>
  <si>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</si>
  <si>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</si>
  <si>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</si>
  <si>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</si>
  <si>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</si>
  <si>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</si>
  <si>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</si>
  <si>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</si>
  <si>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</si>
  <si>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</si>
  <si>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</si>
  <si>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</si>
  <si>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</si>
  <si>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</si>
  <si>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</si>
  <si>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</si>
  <si>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</si>
  <si>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</si>
  <si>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</si>
  <si>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</si>
  <si>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</si>
  <si>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</si>
  <si>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</si>
  <si>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</si>
  <si>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</si>
  <si>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</si>
  <si>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</si>
  <si>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</si>
  <si>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</si>
  <si>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</si>
  <si>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</si>
  <si>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</si>
  <si>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</si>
  <si>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</si>
  <si>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</si>
  <si>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</si>
  <si>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</si>
  <si>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</si>
  <si>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</si>
  <si>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</si>
  <si>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</si>
  <si>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</si>
  <si>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</si>
  <si>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</si>
  <si>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</si>
  <si>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</si>
  <si>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</si>
  <si>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</si>
  <si>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</si>
  <si>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</si>
  <si>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</si>
  <si>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</si>
  <si>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</si>
  <si>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</si>
  <si>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</si>
  <si>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</si>
  <si>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</si>
  <si>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</si>
  <si>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</si>
  <si>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</si>
  <si>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</si>
  <si>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</si>
  <si>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</si>
  <si>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</si>
  <si>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</si>
  <si>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</si>
  <si>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</si>
  <si>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</si>
  <si>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</si>
  <si>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</si>
  <si>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</si>
  <si>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</si>
  <si>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</si>
  <si>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</si>
  <si>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</si>
  <si>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</si>
  <si>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</si>
  <si>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</si>
  <si>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</si>
  <si>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</si>
  <si>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</si>
  <si>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</si>
  <si>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</si>
  <si>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</si>
  <si>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</si>
  <si>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</si>
  <si>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</si>
  <si>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</si>
  <si>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</si>
  <si>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</si>
  <si>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</si>
  <si>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</si>
  <si>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</si>
  <si>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</si>
  <si>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</si>
  <si>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</si>
  <si>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</si>
  <si>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</si>
  <si>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</si>
  <si>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</si>
  <si>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</si>
  <si>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</si>
  <si>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</si>
  <si>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</si>
  <si>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</si>
  <si>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</si>
  <si>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</si>
  <si>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</si>
  <si>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</si>
  <si>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</si>
  <si>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</si>
  <si>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</si>
  <si>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</si>
  <si>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</si>
  <si>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</si>
  <si>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</si>
  <si>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</si>
  <si>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</si>
  <si>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</si>
  <si>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</si>
  <si>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</si>
  <si>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</si>
  <si>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</si>
  <si>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</si>
  <si>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</si>
  <si>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</si>
  <si>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</si>
  <si>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</si>
  <si>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</si>
  <si>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</si>
  <si>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</si>
  <si>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</si>
  <si>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</si>
  <si>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</si>
  <si>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</si>
  <si>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</si>
  <si>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</si>
  <si>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</si>
  <si>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</si>
  <si>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</si>
  <si>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</si>
  <si>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</si>
  <si>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</si>
  <si>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</si>
  <si>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</si>
  <si>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</si>
  <si>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</si>
  <si>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</si>
  <si>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</si>
  <si>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</si>
  <si>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</si>
  <si>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</si>
  <si>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</si>
  <si>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</si>
  <si>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</si>
  <si>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</si>
  <si>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</si>
  <si>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</si>
  <si>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</si>
  <si>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</si>
  <si>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</si>
  <si>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</si>
  <si>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</si>
  <si>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</si>
  <si>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</si>
  <si>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</si>
  <si>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</si>
  <si>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</si>
  <si>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</si>
  <si>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</si>
  <si>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</si>
  <si>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</si>
  <si>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</si>
  <si>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</si>
  <si>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</si>
  <si>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</si>
  <si>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</si>
  <si>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</si>
  <si>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</si>
  <si>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</si>
  <si>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</si>
  <si>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</si>
  <si>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</si>
  <si>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</si>
  <si>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</si>
  <si>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</si>
  <si>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</si>
  <si>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</si>
  <si>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</si>
  <si>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</si>
  <si>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</si>
  <si>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</si>
  <si>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</si>
  <si>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</si>
  <si>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</si>
  <si>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</si>
  <si>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</si>
  <si>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</si>
  <si>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</si>
  <si>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</si>
  <si>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</si>
  <si>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</si>
  <si>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</si>
  <si>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</si>
  <si>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</si>
  <si>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</si>
  <si>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</si>
  <si>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</si>
  <si>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</si>
  <si>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</si>
  <si>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</si>
  <si>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</si>
  <si>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</si>
  <si>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</si>
  <si>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</si>
  <si>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</si>
  <si>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</si>
  <si>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</si>
  <si>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</si>
  <si>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</si>
  <si>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</si>
  <si>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</si>
  <si>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</si>
  <si>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</si>
  <si>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</si>
  <si>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</si>
  <si>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</si>
  <si>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</si>
  <si>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</si>
  <si>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</si>
  <si>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</si>
  <si>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</si>
  <si>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</si>
  <si>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</si>
  <si>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</si>
  <si>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</si>
  <si>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</si>
  <si>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</si>
  <si>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</si>
  <si>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</si>
  <si>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</si>
  <si>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</si>
  <si>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</si>
  <si>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</si>
  <si>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</si>
  <si>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</si>
  <si>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</si>
  <si>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</si>
  <si>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</si>
  <si>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</si>
  <si>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</si>
  <si>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</si>
  <si>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</si>
  <si>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</si>
  <si>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</si>
  <si>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</si>
  <si>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</si>
  <si>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</si>
  <si>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</si>
  <si>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</si>
  <si>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</si>
  <si>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</si>
  <si>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</si>
  <si>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</si>
  <si>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</si>
  <si>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</si>
  <si>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</si>
  <si>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</si>
  <si>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</si>
  <si>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</si>
  <si>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</si>
  <si>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</si>
  <si>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</si>
  <si>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</si>
  <si>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</si>
  <si>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</si>
  <si>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</si>
  <si>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</si>
  <si>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</si>
  <si>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</si>
  <si>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</si>
  <si>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</si>
  <si>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</si>
  <si>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</si>
  <si>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</si>
  <si>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</si>
  <si>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</si>
  <si>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</si>
  <si>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</si>
  <si>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</si>
  <si>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</si>
  <si>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</si>
  <si>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</si>
  <si>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</si>
  <si>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</si>
  <si>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</si>
  <si>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</si>
  <si>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</si>
  <si>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</si>
  <si>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</si>
  <si>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</si>
  <si>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</si>
  <si>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</si>
  <si>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</si>
  <si>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</si>
  <si>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</si>
  <si>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</si>
  <si>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</si>
  <si>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</si>
  <si>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</si>
  <si>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</si>
  <si>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</si>
  <si>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</si>
  <si>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</si>
  <si>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</si>
  <si>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</si>
  <si>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</si>
  <si>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</si>
  <si>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</si>
  <si>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</si>
  <si>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</si>
  <si>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</si>
  <si>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</si>
  <si>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</si>
  <si>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</si>
  <si>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</si>
  <si>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</si>
  <si>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</si>
  <si>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</si>
  <si>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</si>
  <si>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</si>
  <si>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</si>
  <si>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</si>
  <si>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</si>
  <si>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</si>
  <si>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</si>
  <si>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</si>
  <si>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</si>
  <si>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</si>
  <si>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</si>
  <si>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</si>
  <si>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</si>
  <si>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</si>
  <si>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</si>
  <si>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</si>
  <si>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</si>
  <si>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</si>
  <si>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</si>
  <si>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</si>
  <si>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</si>
  <si>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</si>
  <si>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</si>
  <si>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</si>
  <si>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</si>
  <si>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</si>
  <si>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</si>
  <si>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</si>
  <si>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</si>
  <si>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</si>
  <si>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</si>
  <si>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</si>
  <si>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</si>
  <si>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</si>
  <si>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</si>
  <si>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</si>
  <si>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</si>
  <si>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</si>
  <si>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</si>
  <si>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</si>
  <si>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</si>
  <si>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</si>
  <si>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</si>
  <si>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</si>
  <si>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</si>
  <si>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</si>
  <si>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</si>
  <si>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</si>
  <si>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</si>
  <si>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</si>
  <si>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</si>
  <si>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</si>
  <si>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</si>
  <si>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</si>
  <si>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</si>
  <si>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</si>
  <si>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</si>
  <si>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</si>
  <si>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</si>
  <si>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</si>
  <si>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</si>
  <si>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</si>
  <si>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</si>
  <si>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</si>
  <si>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</si>
  <si>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</si>
  <si>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</si>
  <si>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</si>
  <si>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</si>
  <si>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</si>
  <si>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</si>
  <si>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</si>
  <si>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</si>
  <si>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</si>
  <si>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</si>
  <si>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</si>
  <si>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</si>
  <si>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</si>
  <si>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</si>
  <si>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</si>
  <si>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</si>
  <si>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</si>
  <si>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</si>
  <si>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</si>
  <si>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</si>
  <si>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</si>
  <si>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</si>
  <si>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</si>
  <si>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</si>
  <si>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</si>
  <si>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</si>
  <si>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</si>
  <si>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</si>
  <si>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</si>
  <si>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</si>
  <si>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</si>
  <si>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</si>
  <si>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</si>
  <si>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</si>
  <si>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</si>
  <si>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</si>
  <si>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</si>
  <si>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</si>
  <si>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</si>
  <si>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</si>
  <si>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</si>
  <si>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</si>
  <si>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</si>
  <si>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</si>
  <si>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</si>
  <si>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</si>
  <si>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</si>
  <si>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</si>
  <si>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</si>
  <si>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</si>
  <si>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</si>
  <si>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</si>
  <si>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</si>
  <si>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</si>
  <si>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</si>
  <si>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</si>
  <si>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</si>
  <si>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</si>
  <si>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</si>
  <si>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</si>
  <si>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</si>
  <si>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</si>
  <si>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</si>
  <si>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</si>
  <si>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</si>
  <si>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</si>
  <si>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</si>
  <si>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</si>
  <si>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</si>
  <si>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</si>
  <si>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</si>
  <si>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</si>
  <si>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</si>
  <si>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</si>
  <si>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</si>
  <si>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</si>
  <si>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</si>
  <si>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</si>
  <si>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</si>
  <si>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</si>
  <si>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</si>
  <si>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</si>
  <si>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</si>
  <si>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</si>
  <si>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</si>
  <si>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</si>
  <si>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</si>
  <si>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</si>
  <si>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</si>
  <si>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</si>
  <si>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</si>
  <si>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</si>
  <si>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</si>
  <si>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</si>
  <si>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</si>
  <si>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</si>
  <si>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</si>
  <si>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</si>
  <si>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</si>
  <si>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</si>
  <si>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</si>
  <si>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</si>
  <si>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</si>
  <si>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</si>
  <si>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</si>
  <si>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</si>
  <si>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</si>
  <si>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</si>
  <si>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</si>
  <si>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</si>
  <si>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</si>
  <si>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</si>
  <si>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</si>
  <si>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</si>
  <si>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</si>
  <si>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</si>
  <si>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</si>
  <si>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</si>
  <si>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</si>
  <si>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</si>
  <si>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</si>
  <si>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</si>
  <si>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</si>
  <si>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</si>
  <si>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</si>
  <si>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</si>
  <si>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</si>
  <si>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</si>
  <si>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</si>
  <si>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</si>
  <si>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</si>
  <si>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</si>
  <si>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</si>
  <si>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</si>
  <si>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</si>
  <si>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</si>
  <si>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</si>
  <si>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</si>
  <si>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</si>
  <si>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</si>
  <si>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</si>
  <si>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</si>
  <si>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</si>
  <si>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</si>
  <si>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</si>
  <si>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</si>
  <si>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</si>
  <si>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</si>
  <si>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</si>
  <si>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</si>
  <si>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</si>
  <si>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</si>
  <si>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</si>
  <si>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</si>
  <si>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</si>
  <si>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</si>
  <si>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</si>
  <si>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</si>
  <si>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</si>
  <si>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</si>
  <si>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</si>
  <si>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</si>
  <si>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</si>
  <si>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</si>
  <si>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</si>
  <si>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</si>
  <si>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</si>
  <si>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</si>
  <si>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</si>
  <si>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</si>
  <si>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</si>
  <si>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</si>
  <si>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</si>
  <si>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</si>
  <si>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</si>
  <si>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</si>
  <si>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</si>
  <si>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</si>
  <si>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</si>
  <si>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</si>
  <si>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</si>
  <si>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</si>
  <si>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</si>
  <si>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</si>
  <si>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</si>
  <si>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</si>
  <si>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</si>
  <si>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</si>
  <si>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</si>
  <si>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</si>
  <si>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</si>
  <si>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</si>
  <si>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</si>
  <si>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</si>
  <si>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</si>
  <si>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</si>
  <si>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</si>
  <si>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</si>
  <si>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</si>
  <si>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</si>
  <si>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</si>
  <si>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</si>
  <si>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</si>
  <si>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</si>
  <si>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</si>
  <si>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</si>
  <si>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</si>
  <si>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</si>
  <si>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</si>
  <si>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</si>
  <si>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</si>
  <si>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</si>
  <si>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</si>
  <si>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</si>
  <si>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</si>
  <si>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</si>
  <si>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</si>
  <si>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</si>
  <si>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</si>
  <si>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</si>
  <si>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</si>
  <si>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</si>
  <si>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</si>
  <si>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</si>
  <si>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</si>
  <si>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</si>
  <si>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</si>
  <si>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</si>
  <si>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</si>
  <si>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</si>
  <si>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</si>
  <si>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</si>
  <si>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</si>
  <si>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</si>
  <si>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</si>
  <si>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</si>
  <si>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</si>
  <si>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</si>
  <si>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</si>
  <si>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</si>
  <si>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</si>
  <si>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</si>
  <si>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</si>
  <si>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</si>
  <si>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</si>
  <si>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</si>
  <si>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</si>
  <si>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</si>
  <si>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</si>
  <si>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</si>
  <si>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</si>
  <si>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</si>
  <si>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</si>
  <si>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</si>
  <si>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</si>
  <si>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</si>
  <si>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</si>
  <si>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</si>
  <si>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</si>
  <si>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</si>
  <si>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</si>
  <si>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</si>
  <si>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</si>
  <si>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</si>
  <si>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</si>
  <si>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</si>
  <si>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</si>
  <si>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</si>
  <si>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</si>
  <si>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</si>
  <si>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</si>
  <si>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</si>
  <si>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</si>
  <si>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</si>
  <si>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</si>
  <si>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</si>
  <si>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</si>
  <si>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</si>
  <si>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</si>
  <si>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</si>
  <si>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</si>
  <si>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</si>
  <si>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</si>
  <si>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</si>
  <si>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</si>
  <si>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</si>
  <si>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</si>
  <si>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</si>
  <si>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</si>
  <si>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</si>
  <si>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</si>
  <si>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</si>
  <si>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</si>
  <si>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</si>
  <si>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</si>
  <si>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</si>
  <si>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</si>
  <si>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</si>
  <si>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</si>
  <si>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</si>
  <si>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</si>
  <si>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</si>
  <si>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</si>
  <si>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</si>
  <si>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</si>
  <si>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</si>
  <si>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</si>
  <si>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</si>
  <si>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</si>
  <si>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</si>
  <si>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</si>
  <si>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</si>
  <si>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</si>
  <si>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</si>
  <si>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</si>
  <si>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</si>
  <si>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</si>
  <si>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</si>
  <si>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</si>
  <si>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</si>
  <si>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</si>
  <si>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</si>
  <si>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</si>
  <si>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</si>
  <si>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</si>
  <si>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</si>
  <si>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</si>
  <si>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</si>
  <si>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</si>
  <si>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</si>
  <si>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</si>
  <si>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</si>
  <si>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</si>
  <si>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</si>
  <si>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</si>
  <si>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</si>
  <si>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</si>
  <si>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</si>
  <si>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</si>
  <si>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</si>
  <si>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</si>
  <si>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</si>
  <si>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</si>
  <si>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</si>
  <si>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</si>
  <si>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</si>
  <si>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</si>
  <si>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</si>
  <si>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</si>
  <si>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</si>
  <si>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</si>
  <si>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</si>
  <si>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</si>
  <si>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</si>
  <si>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</si>
  <si>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</si>
  <si>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</si>
  <si>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</si>
  <si>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</si>
  <si>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</si>
  <si>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</si>
  <si>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</si>
  <si>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</si>
  <si>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</si>
  <si>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</si>
  <si>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</si>
  <si>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</si>
  <si>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</si>
  <si>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</si>
  <si>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</si>
  <si>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</si>
  <si>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</si>
  <si>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</si>
  <si>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</si>
  <si>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</si>
  <si>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</si>
  <si>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</si>
  <si>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</si>
  <si>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</si>
  <si>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</si>
  <si>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</si>
  <si>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</si>
  <si>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</si>
  <si>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</si>
  <si>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</si>
  <si>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</si>
  <si>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</si>
  <si>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</si>
  <si>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</si>
  <si>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</si>
  <si>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</si>
  <si>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</si>
  <si>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</si>
  <si>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</si>
  <si>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</si>
  <si>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</si>
  <si>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</si>
  <si>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</si>
  <si>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</si>
  <si>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</si>
  <si>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</si>
  <si>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</si>
  <si>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</si>
  <si>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</si>
  <si>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</si>
  <si>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</si>
  <si>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</si>
  <si>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</si>
  <si>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</si>
  <si>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</si>
  <si>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</si>
  <si>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</si>
  <si>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</si>
  <si>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</si>
  <si>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</si>
  <si>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</si>
  <si>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</si>
  <si>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</si>
  <si>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</si>
  <si>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</si>
  <si>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</si>
  <si>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</si>
  <si>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</si>
  <si>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</si>
  <si>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</si>
  <si>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</si>
  <si>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</si>
  <si>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</si>
  <si>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</si>
  <si>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</si>
  <si>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</si>
  <si>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</si>
  <si>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</si>
  <si>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</si>
  <si>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</si>
  <si>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</si>
  <si>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</si>
  <si>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</si>
  <si>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</si>
  <si>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</si>
  <si>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</si>
  <si>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</si>
  <si>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</si>
  <si>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</si>
  <si>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</si>
  <si>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</si>
  <si>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</si>
  <si>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</si>
  <si>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</si>
  <si>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</si>
  <si>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</si>
  <si>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</si>
  <si>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</si>
  <si>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</si>
  <si>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</si>
  <si>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</si>
  <si>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</si>
  <si>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</si>
  <si>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</si>
  <si>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</si>
  <si>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</si>
  <si>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</si>
  <si>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</si>
  <si>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</si>
  <si>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</si>
  <si>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</si>
  <si>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</si>
  <si>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</si>
  <si>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</si>
  <si>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</si>
  <si>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</si>
  <si>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</si>
  <si>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</si>
  <si>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</si>
  <si>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</si>
  <si>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</si>
  <si>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</si>
  <si>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</si>
  <si>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</si>
  <si>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</si>
  <si>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</si>
  <si>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</si>
  <si>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</si>
  <si>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</si>
  <si>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</si>
  <si>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</si>
  <si>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</si>
  <si>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</si>
  <si>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</si>
  <si>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</si>
  <si>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</si>
  <si>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</si>
  <si>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</si>
  <si>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</si>
  <si>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</si>
  <si>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</si>
  <si>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</si>
  <si>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</si>
  <si>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</si>
  <si>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</si>
  <si>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</si>
  <si>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</si>
  <si>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</si>
  <si>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</si>
  <si>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</si>
  <si>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</si>
  <si>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</si>
  <si>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</si>
  <si>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</si>
  <si>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</si>
  <si>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</si>
  <si>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</si>
  <si>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</si>
  <si>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</si>
  <si>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</si>
  <si>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</si>
  <si>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</si>
  <si>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</si>
  <si>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</si>
  <si>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</si>
  <si>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</si>
  <si>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</si>
  <si>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</si>
  <si>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</si>
  <si>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</si>
  <si>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</si>
  <si>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</si>
  <si>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</si>
  <si>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</si>
  <si>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</si>
  <si>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</si>
  <si>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</si>
  <si>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</si>
  <si>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</si>
  <si>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</si>
  <si>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</si>
  <si>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</si>
  <si>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</si>
  <si>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</si>
  <si>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</si>
  <si>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</si>
  <si>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</si>
  <si>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</si>
  <si>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</si>
  <si>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</si>
  <si>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</si>
  <si>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</si>
  <si>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</si>
  <si>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</si>
  <si>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</si>
  <si>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</si>
  <si>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</si>
  <si>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</si>
  <si>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</si>
  <si>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</si>
  <si>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</si>
  <si>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</si>
  <si>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</si>
  <si>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</si>
  <si>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</si>
  <si>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</si>
  <si>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</si>
  <si>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</si>
  <si>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</si>
  <si>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</si>
  <si>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</si>
  <si>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</si>
  <si>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</si>
  <si>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</si>
  <si>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</si>
  <si>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</si>
  <si>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</si>
  <si>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</si>
  <si>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</si>
  <si>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</si>
  <si>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</si>
  <si>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</si>
  <si>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</si>
  <si>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</si>
  <si>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</si>
  <si>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</si>
  <si>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</si>
  <si>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</si>
  <si>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</si>
  <si>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</si>
  <si>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</si>
  <si>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</si>
  <si>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</si>
  <si>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</si>
  <si>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</si>
  <si>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</si>
  <si>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</si>
  <si>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</si>
  <si>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</si>
  <si>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</si>
  <si>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</si>
  <si>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</si>
  <si>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</si>
  <si>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</si>
  <si>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</si>
  <si>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</si>
  <si>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</si>
  <si>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</si>
  <si>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</si>
  <si>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</si>
  <si>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</si>
  <si>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</si>
  <si>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</si>
  <si>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</si>
  <si>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</si>
  <si>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</si>
  <si>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</si>
  <si>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</si>
  <si>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</si>
  <si>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</si>
  <si>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</si>
  <si>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</si>
  <si>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</si>
  <si>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</si>
  <si>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</si>
  <si>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</si>
  <si>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</si>
  <si>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</si>
  <si>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</si>
  <si>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</si>
  <si>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</si>
  <si>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</si>
  <si>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</si>
  <si>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</si>
  <si>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</si>
  <si>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</si>
  <si>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</si>
  <si>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</si>
  <si>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</si>
  <si>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</si>
  <si>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</si>
  <si>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</si>
  <si>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</si>
  <si>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</si>
  <si>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</si>
  <si>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</si>
  <si>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</si>
  <si>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</si>
  <si>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</si>
  <si>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</si>
  <si>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</si>
  <si>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</si>
  <si>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</si>
  <si>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</si>
  <si>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</si>
  <si>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</si>
  <si>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</si>
  <si>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</si>
  <si>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</si>
  <si>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</si>
  <si>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</si>
  <si>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</si>
  <si>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</si>
  <si>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</si>
  <si>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</si>
  <si>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</si>
  <si>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</si>
  <si>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</si>
  <si>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</si>
  <si>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</si>
  <si>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</si>
  <si>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</si>
  <si>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</si>
  <si>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</si>
  <si>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</si>
  <si>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</si>
  <si>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</si>
  <si>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</si>
  <si>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</si>
  <si>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</si>
  <si>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</si>
  <si>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</si>
  <si>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</si>
  <si>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</si>
  <si>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</si>
  <si>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</si>
  <si>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</si>
  <si>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</si>
  <si>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</si>
  <si>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</si>
  <si>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</si>
  <si>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</si>
  <si>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</si>
  <si>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</si>
  <si>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</si>
  <si>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</si>
  <si>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</si>
  <si>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</si>
  <si>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</si>
  <si>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</si>
  <si>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</si>
  <si>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</si>
  <si>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</si>
  <si>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</si>
  <si>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</si>
  <si>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</si>
  <si>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</si>
  <si>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</si>
  <si>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</si>
  <si>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</si>
  <si>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</si>
  <si>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</si>
  <si>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</si>
  <si>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</si>
  <si>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</si>
  <si>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</si>
  <si>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</si>
  <si>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</si>
  <si>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</si>
  <si>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</si>
  <si>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</si>
  <si>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</si>
  <si>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</si>
  <si>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</si>
  <si>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</si>
  <si>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</si>
  <si>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</si>
  <si>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</si>
  <si>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</si>
  <si>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</si>
  <si>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</si>
  <si>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</si>
  <si>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</si>
  <si>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</si>
  <si>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</si>
  <si>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</si>
  <si>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</si>
  <si>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</si>
  <si>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</si>
  <si>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</si>
  <si>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</si>
  <si>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</si>
  <si>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</si>
  <si>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</si>
  <si>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</si>
  <si>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</si>
  <si>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</si>
  <si>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</si>
  <si>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</si>
  <si>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</si>
  <si>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</si>
  <si>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</si>
  <si>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</si>
  <si>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</si>
  <si>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</si>
  <si>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</si>
  <si>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</si>
  <si>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</si>
  <si>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</si>
  <si>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</si>
  <si>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</si>
  <si>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</si>
  <si>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</si>
  <si>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</si>
  <si>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</si>
  <si>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</si>
  <si>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</si>
  <si>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</si>
  <si>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</si>
  <si>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</si>
  <si>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</si>
  <si>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</si>
  <si>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</si>
  <si>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</si>
  <si>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</si>
  <si>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</si>
  <si>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</si>
  <si>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</si>
  <si>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</si>
  <si>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</si>
  <si>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</si>
  <si>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</si>
  <si>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</si>
  <si>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</si>
  <si>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</si>
  <si>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</si>
  <si>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</si>
  <si>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</si>
  <si>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</si>
  <si>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</si>
  <si>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</si>
  <si>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</si>
  <si>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</si>
  <si>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</si>
  <si>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</si>
  <si>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</si>
  <si>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</si>
  <si>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</si>
  <si>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</si>
  <si>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</si>
  <si>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</si>
  <si>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</si>
  <si>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</si>
  <si>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</si>
  <si>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</si>
  <si>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</si>
  <si>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</si>
  <si>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</si>
  <si>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</si>
  <si>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</si>
  <si>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</si>
  <si>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</si>
  <si>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</si>
  <si>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</si>
  <si>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</si>
  <si>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</si>
  <si>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</si>
  <si>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</si>
  <si>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</si>
  <si>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</si>
  <si>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</si>
  <si>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</si>
  <si>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</si>
  <si>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</si>
  <si>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</si>
  <si>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</si>
  <si>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</si>
  <si>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</si>
  <si>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</si>
  <si>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</si>
  <si>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</si>
  <si>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</si>
  <si>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</si>
  <si>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</si>
  <si>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</si>
  <si>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</si>
  <si>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</si>
  <si>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</si>
  <si>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</si>
  <si>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</si>
  <si>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</si>
  <si>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</si>
  <si>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</si>
  <si>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</si>
  <si>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</si>
  <si>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</si>
  <si>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</si>
  <si>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</si>
  <si>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</si>
  <si>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</si>
  <si>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</si>
  <si>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</si>
  <si>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</si>
  <si>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</si>
  <si>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</si>
  <si>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</si>
  <si>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</si>
  <si>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</si>
  <si>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</si>
  <si>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</si>
  <si>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</si>
  <si>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</si>
  <si>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</si>
  <si>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</si>
  <si>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</si>
  <si>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</si>
  <si>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</si>
  <si>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</si>
  <si>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</si>
  <si>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</si>
  <si>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</si>
  <si>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</si>
  <si>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</si>
  <si>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</si>
  <si>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</si>
  <si>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</si>
  <si>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</si>
  <si>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</si>
  <si>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</si>
  <si>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</si>
  <si>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</si>
  <si>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</si>
  <si>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</si>
  <si>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</si>
  <si>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</si>
  <si>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</si>
  <si>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</si>
  <si>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</si>
  <si>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</si>
  <si>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</si>
  <si>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</si>
  <si>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</si>
  <si>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</si>
  <si>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</si>
  <si>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</si>
  <si>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</si>
  <si>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</si>
  <si>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</si>
  <si>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</si>
  <si>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</si>
  <si>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</si>
  <si>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</si>
  <si>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</si>
  <si>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</si>
  <si>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</si>
  <si>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</si>
  <si>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</si>
  <si>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</si>
  <si>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</si>
  <si>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</si>
  <si>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</si>
  <si>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</si>
  <si>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</si>
  <si>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</si>
  <si>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</si>
  <si>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</si>
  <si>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</si>
  <si>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</si>
  <si>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</si>
  <si>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</si>
  <si>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</si>
  <si>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</si>
  <si>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</si>
  <si>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</si>
  <si>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</si>
  <si>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</si>
  <si>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</si>
  <si>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</si>
  <si>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</si>
  <si>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</si>
  <si>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</si>
  <si>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</si>
  <si>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</si>
  <si>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</si>
  <si>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</si>
  <si>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</si>
  <si>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</si>
  <si>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</si>
  <si>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</si>
  <si>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</si>
  <si>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</si>
  <si>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</si>
  <si>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</si>
  <si>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</si>
  <si>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</si>
  <si>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</si>
  <si>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</si>
  <si>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</si>
  <si>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</si>
  <si>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</si>
  <si>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</si>
  <si>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</si>
  <si>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</si>
  <si>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</si>
  <si>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</si>
  <si>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</si>
  <si>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</si>
  <si>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</si>
  <si>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</si>
  <si>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</si>
  <si>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</si>
  <si>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</si>
  <si>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</si>
  <si>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</si>
  <si>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</si>
  <si>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</si>
  <si>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</si>
  <si>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</si>
  <si>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</si>
  <si>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</si>
  <si>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</si>
  <si>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</si>
  <si>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</si>
  <si>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</si>
  <si>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</si>
  <si>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</si>
  <si>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</si>
  <si>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</si>
  <si>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</si>
  <si>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</si>
  <si>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</si>
  <si>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</si>
  <si>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</si>
  <si>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</si>
  <si>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</si>
  <si>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</si>
  <si>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</si>
  <si>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</si>
  <si>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</si>
  <si>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</si>
  <si>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</si>
  <si>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</si>
  <si>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</si>
  <si>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</si>
  <si>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</si>
  <si>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</si>
  <si>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</si>
  <si>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</si>
  <si>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</si>
  <si>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</si>
  <si>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</si>
  <si>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</si>
  <si>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</si>
  <si>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</si>
  <si>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</si>
  <si>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</si>
  <si>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</si>
  <si>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</si>
  <si>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</si>
  <si>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</si>
  <si>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</si>
  <si>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</si>
  <si>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</si>
  <si>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</si>
  <si>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</si>
  <si>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</si>
  <si>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</si>
  <si>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</si>
  <si>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</si>
  <si>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</si>
  <si>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</si>
  <si>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</si>
  <si>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</si>
  <si>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</si>
  <si>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</si>
  <si>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</si>
  <si>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</si>
  <si>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</si>
  <si>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</si>
  <si>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</si>
  <si>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</si>
  <si>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</si>
  <si>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</si>
  <si>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</si>
  <si>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</si>
  <si>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</si>
  <si>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</si>
  <si>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</si>
  <si>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</si>
  <si>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</si>
  <si>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</si>
  <si>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</si>
  <si>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</si>
  <si>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</si>
  <si>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</si>
  <si>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</si>
  <si>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</si>
  <si>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</si>
  <si>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</si>
  <si>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</si>
  <si>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</si>
  <si>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</si>
  <si>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</si>
  <si>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</si>
  <si>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</si>
  <si>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</si>
  <si>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</si>
  <si>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</si>
  <si>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</si>
  <si>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</si>
  <si>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</si>
  <si>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</si>
  <si>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</si>
  <si>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</si>
  <si>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</si>
  <si>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</si>
  <si>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</si>
  <si>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</si>
  <si>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</si>
  <si>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</si>
  <si>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</si>
  <si>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</si>
  <si>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</si>
  <si>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</si>
  <si>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</si>
  <si>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</si>
  <si>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</si>
  <si>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</si>
  <si>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</si>
  <si>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</si>
  <si>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</si>
  <si>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</si>
  <si>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</si>
  <si>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</si>
  <si>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</si>
  <si>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</si>
  <si>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</si>
  <si>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</si>
  <si>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</si>
  <si>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</si>
  <si>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</si>
  <si>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</si>
  <si>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</si>
  <si>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</si>
  <si>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</si>
  <si>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</si>
  <si>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</si>
  <si>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</si>
  <si>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</si>
  <si>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</si>
  <si>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</si>
  <si>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</si>
  <si>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</si>
  <si>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</si>
  <si>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</si>
  <si>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</si>
  <si>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</si>
  <si>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</si>
  <si>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</si>
  <si>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</si>
  <si>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</si>
  <si>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</si>
  <si>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</si>
  <si>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</si>
  <si>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</si>
  <si>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</si>
  <si>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</si>
  <si>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</si>
  <si>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</si>
  <si>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</si>
  <si>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</si>
  <si>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</si>
  <si>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</si>
  <si>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</si>
  <si>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</si>
  <si>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</si>
  <si>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</si>
  <si>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</si>
  <si>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</si>
  <si>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</si>
  <si>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</si>
  <si>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</si>
  <si>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</si>
  <si>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</si>
  <si>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</si>
  <si>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</si>
  <si>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</si>
  <si>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</si>
  <si>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</si>
  <si>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</si>
  <si>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</si>
  <si>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</si>
  <si>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</si>
  <si>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</si>
  <si>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</si>
  <si>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</si>
  <si>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</si>
  <si>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</si>
  <si>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</si>
  <si>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</si>
  <si>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</si>
  <si>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</si>
  <si>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</si>
  <si>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</si>
  <si>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</si>
  <si>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</si>
  <si>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</si>
  <si>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</si>
  <si>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</si>
  <si>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</si>
  <si>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</si>
  <si>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</si>
  <si>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</si>
  <si>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</si>
  <si>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</si>
  <si>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</si>
  <si>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</si>
  <si>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</si>
  <si>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</si>
  <si>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</si>
  <si>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</si>
  <si>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</si>
  <si>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</si>
  <si>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</si>
  <si>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</si>
  <si>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</si>
  <si>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</si>
  <si>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</si>
  <si>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</si>
  <si>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</si>
  <si>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</si>
  <si>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</si>
  <si>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</si>
  <si>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</si>
  <si>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</si>
  <si>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</si>
  <si>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</si>
  <si>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</si>
  <si>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</si>
  <si>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</si>
  <si>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</si>
  <si>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</si>
  <si>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</si>
  <si>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</si>
  <si>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</si>
  <si>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</si>
  <si>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</si>
  <si>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</si>
  <si>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</si>
  <si>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</si>
  <si>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</si>
  <si>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</si>
  <si>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</si>
  <si>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</si>
  <si>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</si>
  <si>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</si>
  <si>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</si>
  <si>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</si>
  <si>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</si>
  <si>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</si>
  <si>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</si>
  <si>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</si>
  <si>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</si>
  <si>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</si>
  <si>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</si>
  <si>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</si>
  <si>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</si>
  <si>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</si>
  <si>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</si>
  <si>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</si>
  <si>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</si>
  <si>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</si>
  <si>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</si>
  <si>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</si>
  <si>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</si>
  <si>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</si>
  <si>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</si>
  <si>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</si>
  <si>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</si>
  <si>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</si>
  <si>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</si>
  <si>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</si>
  <si>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</si>
  <si>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</si>
  <si>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</si>
  <si>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</si>
  <si>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</si>
  <si>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</si>
  <si>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</si>
  <si>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</si>
  <si>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</si>
  <si>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</si>
  <si>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</si>
  <si>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</si>
  <si>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</si>
  <si>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</si>
  <si>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</si>
  <si>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</si>
  <si>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</si>
  <si>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</si>
  <si>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</si>
  <si>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</si>
  <si>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</si>
  <si>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</si>
  <si>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</si>
  <si>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</si>
  <si>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</si>
  <si>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</si>
  <si>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</si>
  <si>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</si>
  <si>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</si>
  <si>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</si>
  <si>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</si>
  <si>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</si>
  <si>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</si>
  <si>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</si>
  <si>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</si>
  <si>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</si>
  <si>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</si>
  <si>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</si>
  <si>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</si>
  <si>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</si>
  <si>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</si>
  <si>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</si>
  <si>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</si>
  <si>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</si>
  <si>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</si>
  <si>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</si>
  <si>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</si>
  <si>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</si>
  <si>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</si>
  <si>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</si>
  <si>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</si>
  <si>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</si>
  <si>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</si>
  <si>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</si>
  <si>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</si>
  <si>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</si>
  <si>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</si>
  <si>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</si>
  <si>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</si>
  <si>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</si>
  <si>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</si>
  <si>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</si>
  <si>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</si>
  <si>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</si>
  <si>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</si>
  <si>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</si>
  <si>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</si>
  <si>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</si>
  <si>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</si>
  <si>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</si>
  <si>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</si>
  <si>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</si>
  <si>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</si>
  <si>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</si>
  <si>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</si>
  <si>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</si>
  <si>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</si>
  <si>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</si>
  <si>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</si>
  <si>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</si>
  <si>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</si>
  <si>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</si>
  <si>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</si>
  <si>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</si>
  <si>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</si>
  <si>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</si>
  <si>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</si>
  <si>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</si>
  <si>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</si>
  <si>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</si>
  <si>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</si>
  <si>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</si>
  <si>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</si>
  <si>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</si>
  <si>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</si>
  <si>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</si>
  <si>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</si>
  <si>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</si>
  <si>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</si>
  <si>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</si>
  <si>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</si>
  <si>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</si>
  <si>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</si>
  <si>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</si>
  <si>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</si>
  <si>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</si>
  <si>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</si>
  <si>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</si>
  <si>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</si>
  <si>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</si>
  <si>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</si>
  <si>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</si>
  <si>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</si>
  <si>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</si>
  <si>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</si>
  <si>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</si>
  <si>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</si>
  <si>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</si>
  <si>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</si>
  <si>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</si>
  <si>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</si>
  <si>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</si>
  <si>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</si>
  <si>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</si>
  <si>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</si>
  <si>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</si>
  <si>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</si>
  <si>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</si>
  <si>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</si>
  <si>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</si>
  <si>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</si>
  <si>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</si>
  <si>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</si>
  <si>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</si>
  <si>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</si>
  <si>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</si>
  <si>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</si>
  <si>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</si>
  <si>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</si>
  <si>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</si>
  <si>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</si>
  <si>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</si>
  <si>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</si>
  <si>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</si>
  <si>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</si>
  <si>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</si>
  <si>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</si>
  <si>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</si>
  <si>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</si>
  <si>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</si>
  <si>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</si>
  <si>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</si>
  <si>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</si>
  <si>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</si>
  <si>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</si>
  <si>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</si>
  <si>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</si>
  <si>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</si>
  <si>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</si>
  <si>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</si>
  <si>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</si>
  <si>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</si>
  <si>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</si>
  <si>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</si>
  <si>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</si>
  <si>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</si>
  <si>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</si>
  <si>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</si>
  <si>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</si>
  <si>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</si>
  <si>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</si>
  <si>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</si>
  <si>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</si>
  <si>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</si>
  <si>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</si>
  <si>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</si>
  <si>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</si>
  <si>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</si>
  <si>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</si>
  <si>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</si>
  <si>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</si>
  <si>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</si>
  <si>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</si>
  <si>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</si>
  <si>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</si>
  <si>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</si>
  <si>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</si>
  <si>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</si>
  <si>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</si>
  <si>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</si>
  <si>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</si>
  <si>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</si>
  <si>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</si>
  <si>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</si>
  <si>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</si>
  <si>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</si>
  <si>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</si>
  <si>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</si>
  <si>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</si>
  <si>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</si>
  <si>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</si>
  <si>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</si>
  <si>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</si>
  <si>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</si>
  <si>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</si>
  <si>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</si>
  <si>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</si>
  <si>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</si>
  <si>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</si>
  <si>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</si>
  <si>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</si>
  <si>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</si>
  <si>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</si>
  <si>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</si>
  <si>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</si>
  <si>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</si>
  <si>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</si>
  <si>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</si>
  <si>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</si>
  <si>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</si>
  <si>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</si>
  <si>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</si>
  <si>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</si>
  <si>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</si>
  <si>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</si>
  <si>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</si>
  <si>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</si>
  <si>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</si>
  <si>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</si>
  <si>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</si>
  <si>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</si>
  <si>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</si>
  <si>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</si>
  <si>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</si>
  <si>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</si>
  <si>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</si>
  <si>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</si>
  <si>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</si>
  <si>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</si>
  <si>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</si>
  <si>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</si>
  <si>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</si>
  <si>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</si>
  <si>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</si>
  <si>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</si>
  <si>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</si>
  <si>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</si>
  <si>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</si>
  <si>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</si>
  <si>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</si>
  <si>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</si>
  <si>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</si>
  <si>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</si>
  <si>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</si>
  <si>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</si>
  <si>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</si>
  <si>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</si>
  <si>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</si>
  <si>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</si>
  <si>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</si>
  <si>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</si>
  <si>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</si>
  <si>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</si>
  <si>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</si>
  <si>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</si>
  <si>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</si>
  <si>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</si>
  <si>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</si>
  <si>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</si>
  <si>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</si>
  <si>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</si>
  <si>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</si>
  <si>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</si>
  <si>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</si>
  <si>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</si>
  <si>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</si>
  <si>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</si>
  <si>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</si>
  <si>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</si>
  <si>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</si>
  <si>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</si>
  <si>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</si>
  <si>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</si>
  <si>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</si>
  <si>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</si>
  <si>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</si>
  <si>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</si>
  <si>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</si>
  <si>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</si>
  <si>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</si>
  <si>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</si>
  <si>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</si>
  <si>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</si>
  <si>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</si>
  <si>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</si>
  <si>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</si>
  <si>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</si>
  <si>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</si>
  <si>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</si>
  <si>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</si>
  <si>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</si>
  <si>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</si>
  <si>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</si>
  <si>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</si>
  <si>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</si>
  <si>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</si>
  <si>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</si>
  <si>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</si>
  <si>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</si>
  <si>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</si>
  <si>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</si>
  <si>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</si>
  <si>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</si>
  <si>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</si>
  <si>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</si>
  <si>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</si>
  <si>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</si>
  <si>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</si>
  <si>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</si>
  <si>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</si>
  <si>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</si>
  <si>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</si>
  <si>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</si>
  <si>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</si>
  <si>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</si>
  <si>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</si>
  <si>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</si>
  <si>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</si>
  <si>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</si>
  <si>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</si>
  <si>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</si>
  <si>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</si>
  <si>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</si>
  <si>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</si>
  <si>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</si>
  <si>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</si>
  <si>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</si>
  <si>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</si>
  <si>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</si>
  <si>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</si>
  <si>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</si>
  <si>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</si>
  <si>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</si>
  <si>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</si>
  <si>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</si>
  <si>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</si>
  <si>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</si>
  <si>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</si>
  <si>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</si>
  <si>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</si>
  <si>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</si>
  <si>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</si>
  <si>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</si>
  <si>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</si>
  <si>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</si>
  <si>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</si>
  <si>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</si>
  <si>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</si>
  <si>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</si>
  <si>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</si>
  <si>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</si>
  <si>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</si>
  <si>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</si>
  <si>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</si>
  <si>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</si>
  <si>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</si>
  <si>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</si>
  <si>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</si>
  <si>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</si>
  <si>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</si>
  <si>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</si>
  <si>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</si>
  <si>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</si>
  <si>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</si>
  <si>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</si>
  <si>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</si>
  <si>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</si>
  <si>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</si>
  <si>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</si>
  <si>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</si>
  <si>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</si>
  <si>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</si>
  <si>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</si>
  <si>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</si>
  <si>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</si>
  <si>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</si>
  <si>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</si>
  <si>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</si>
  <si>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</si>
  <si>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</si>
  <si>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</si>
  <si>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</si>
  <si>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</si>
  <si>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</si>
  <si>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</si>
  <si>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</si>
  <si>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</si>
  <si>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</si>
  <si>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</si>
  <si>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</si>
  <si>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</si>
  <si>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</si>
  <si>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</si>
  <si>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</si>
  <si>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</si>
  <si>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</si>
  <si>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</si>
  <si>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</si>
  <si>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</si>
  <si>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</si>
  <si>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</si>
  <si>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</si>
  <si>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</si>
  <si>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</si>
  <si>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</si>
  <si>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</si>
  <si>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</si>
  <si>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</si>
  <si>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</si>
  <si>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</si>
  <si>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</si>
  <si>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</si>
  <si>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</si>
  <si>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</si>
  <si>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</si>
  <si>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</si>
  <si>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</si>
  <si>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</si>
  <si>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</si>
  <si>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</si>
  <si>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</si>
  <si>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</si>
  <si>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</si>
  <si>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</si>
  <si>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</si>
  <si>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</si>
  <si>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</si>
  <si>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</si>
  <si>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</si>
  <si>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</si>
  <si>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</si>
  <si>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</si>
  <si>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</si>
  <si>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</si>
  <si>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</si>
  <si>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</si>
  <si>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</si>
  <si>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</si>
  <si>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</si>
  <si>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</si>
  <si>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</si>
  <si>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</si>
  <si>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</si>
  <si>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</si>
  <si>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</si>
  <si>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</si>
  <si>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</si>
  <si>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</si>
  <si>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</si>
  <si>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</si>
  <si>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</si>
  <si>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</si>
  <si>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</si>
  <si>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</si>
  <si>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</si>
  <si>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</si>
  <si>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</si>
  <si>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</si>
  <si>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</si>
  <si>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</si>
  <si>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</si>
  <si>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</si>
  <si>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</si>
  <si>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</si>
  <si>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</si>
  <si>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</si>
  <si>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</si>
  <si>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</si>
  <si>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</si>
  <si>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</si>
  <si>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</si>
  <si>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</si>
  <si>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</si>
  <si>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</si>
  <si>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</si>
  <si>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</si>
  <si>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</si>
  <si>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</si>
  <si>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</si>
  <si>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</si>
  <si>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</si>
  <si>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</si>
  <si>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</si>
  <si>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</si>
  <si>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</si>
  <si>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</si>
  <si>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</si>
  <si>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</si>
  <si>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</si>
  <si>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</si>
  <si>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</si>
  <si>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</si>
  <si>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</si>
  <si>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</si>
  <si>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</si>
  <si>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</si>
  <si>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</si>
  <si>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</si>
  <si>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</si>
  <si>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</si>
  <si>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</si>
  <si>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</si>
  <si>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</si>
  <si>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</si>
  <si>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</si>
  <si>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</si>
  <si>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</si>
  <si>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</si>
  <si>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</si>
  <si>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</si>
  <si>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</si>
  <si>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</si>
  <si>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</si>
  <si>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</si>
  <si>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</si>
  <si>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</si>
  <si>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</si>
  <si>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</si>
  <si>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</si>
  <si>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</si>
  <si>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</si>
  <si>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</si>
  <si>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</si>
  <si>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</si>
  <si>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</si>
  <si>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</si>
  <si>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</si>
  <si>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</si>
  <si>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</si>
  <si>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</si>
  <si>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</si>
  <si>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</si>
  <si>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</si>
  <si>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</si>
  <si>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</si>
  <si>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</si>
  <si>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</si>
  <si>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</si>
  <si>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</si>
  <si>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</si>
  <si>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</si>
  <si>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</si>
  <si>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</si>
  <si>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</si>
  <si>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</si>
  <si>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</si>
  <si>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</si>
  <si>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</si>
  <si>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</si>
  <si>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</si>
  <si>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</si>
  <si>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</si>
  <si>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</si>
  <si>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</si>
  <si>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</si>
  <si>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</si>
  <si>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</si>
  <si>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</si>
  <si>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</si>
  <si>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</si>
  <si>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</si>
  <si>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</si>
  <si>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</si>
  <si>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</si>
  <si>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</si>
  <si>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</si>
  <si>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</si>
  <si>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</si>
  <si>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</si>
  <si>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</si>
  <si>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</si>
  <si>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</si>
  <si>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</si>
  <si>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</si>
  <si>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</si>
  <si>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</si>
  <si>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</si>
  <si>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</si>
  <si>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</si>
  <si>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</si>
  <si>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</si>
  <si>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</si>
  <si>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</si>
  <si>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</si>
  <si>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</si>
  <si>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</si>
  <si>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</si>
  <si>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</si>
  <si>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</si>
  <si>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</si>
  <si>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</si>
  <si>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</si>
  <si>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</si>
  <si>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</si>
  <si>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</si>
  <si>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</si>
  <si>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</si>
  <si>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</si>
  <si>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</si>
  <si>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</si>
  <si>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</si>
  <si>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</si>
  <si>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</si>
  <si>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</si>
  <si>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</si>
  <si>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</si>
  <si>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</si>
  <si>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</si>
  <si>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</si>
  <si>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</si>
  <si>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</si>
  <si>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</si>
  <si>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</si>
  <si>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</si>
  <si>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</si>
  <si>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</si>
  <si>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</si>
  <si>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</si>
  <si>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</si>
  <si>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</si>
  <si>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</si>
  <si>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</si>
  <si>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</si>
  <si>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</si>
  <si>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</si>
  <si>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</si>
  <si>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</si>
  <si>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</si>
  <si>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</si>
  <si>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</si>
  <si>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</si>
  <si>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</si>
  <si>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</si>
  <si>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</si>
  <si>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</si>
  <si>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</si>
  <si>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</si>
  <si>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</si>
  <si>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</si>
  <si>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</si>
  <si>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</si>
  <si>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</si>
  <si>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</si>
  <si>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</si>
  <si>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</si>
  <si>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</si>
  <si>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</si>
  <si>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</si>
  <si>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</si>
  <si>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</si>
  <si>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</si>
  <si>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</si>
  <si>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</si>
  <si>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</si>
  <si>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</si>
  <si>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</si>
  <si>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</si>
  <si>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</si>
  <si>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</si>
  <si>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</si>
  <si>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</si>
  <si>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</si>
  <si>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</si>
  <si>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</si>
  <si>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</si>
  <si>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</si>
  <si>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</si>
  <si>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</si>
  <si>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</si>
  <si>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</si>
  <si>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</si>
  <si>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</si>
  <si>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</si>
  <si>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</si>
  <si>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</si>
  <si>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</si>
  <si>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</si>
  <si>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</si>
  <si>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</si>
  <si>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</si>
  <si>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</si>
  <si>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</si>
  <si>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</si>
  <si>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</si>
  <si>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</si>
  <si>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</si>
  <si>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</si>
  <si>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</si>
  <si>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</si>
  <si>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</si>
  <si>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</si>
  <si>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</si>
  <si>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</si>
  <si>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</si>
  <si>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</si>
  <si>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</si>
  <si>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</si>
  <si>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</si>
  <si>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</si>
  <si>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</si>
  <si>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</si>
  <si>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</si>
  <si>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</si>
  <si>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</si>
  <si>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</si>
  <si>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</si>
  <si>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</si>
  <si>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</si>
  <si>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</si>
  <si>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</si>
  <si>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</si>
  <si>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</si>
  <si>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</si>
  <si>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</si>
  <si>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</si>
  <si>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</si>
  <si>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</si>
  <si>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</si>
  <si>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</si>
  <si>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</si>
  <si>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</si>
  <si>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</si>
  <si>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</si>
  <si>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</si>
  <si>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</si>
  <si>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</si>
  <si>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</si>
  <si>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</si>
  <si>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</si>
  <si>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</si>
  <si>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</si>
  <si>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</si>
  <si>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</si>
  <si>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</si>
  <si>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</si>
  <si>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</si>
  <si>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</si>
  <si>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</si>
  <si>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</si>
  <si>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</si>
  <si>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</si>
  <si>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</si>
  <si>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</si>
  <si>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</si>
  <si>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</si>
  <si>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</si>
  <si>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</si>
  <si>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</si>
  <si>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</si>
  <si>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</si>
  <si>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</si>
  <si>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</si>
  <si>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</si>
  <si>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</si>
  <si>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</si>
  <si>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</si>
  <si>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</si>
  <si>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</si>
  <si>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</si>
  <si>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</si>
  <si>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</si>
  <si>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</si>
  <si>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</si>
  <si>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</si>
  <si>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</si>
  <si>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</si>
  <si>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</si>
  <si>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</si>
  <si>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</si>
  <si>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</si>
  <si>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</si>
  <si>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</si>
  <si>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</si>
  <si>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</si>
  <si>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</si>
  <si>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</si>
  <si>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</si>
  <si>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</si>
  <si>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</si>
  <si>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</si>
  <si>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</si>
  <si>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</si>
  <si>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</si>
  <si>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</si>
  <si>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</si>
  <si>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</si>
  <si>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</si>
  <si>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</si>
  <si>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</si>
  <si>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</si>
  <si>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</si>
  <si>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</si>
  <si>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</si>
  <si>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</si>
  <si>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</si>
  <si>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</si>
  <si>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</si>
  <si>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</si>
  <si>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</si>
  <si>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</si>
  <si>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</si>
  <si>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</si>
  <si>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</si>
  <si>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</si>
  <si>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</si>
  <si>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</si>
  <si>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</si>
  <si>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</si>
  <si>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</si>
  <si>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</si>
  <si>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</si>
  <si>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</si>
  <si>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</si>
  <si>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</si>
  <si>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</si>
  <si>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</si>
  <si>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</si>
  <si>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</si>
  <si>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</si>
  <si>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</si>
  <si>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</si>
  <si>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</si>
  <si>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</si>
  <si>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</si>
  <si>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</si>
  <si>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</si>
  <si>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</si>
  <si>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</si>
  <si>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</si>
  <si>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</si>
  <si>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</si>
  <si>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</si>
  <si>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</si>
  <si>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</si>
  <si>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</si>
  <si>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</si>
  <si>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</si>
  <si>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</si>
  <si>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</si>
  <si>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</si>
  <si>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</si>
  <si>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</si>
  <si>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</si>
  <si>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</si>
  <si>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</si>
  <si>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</si>
  <si>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</si>
  <si>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</si>
  <si>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</si>
  <si>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</si>
  <si>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</si>
  <si>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</si>
  <si>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</si>
  <si>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</si>
  <si>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</si>
  <si>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</si>
  <si>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</si>
  <si>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</si>
  <si>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</si>
  <si>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</si>
  <si>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</si>
  <si>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</si>
  <si>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</si>
  <si>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</si>
  <si>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</si>
  <si>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</si>
  <si>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</si>
  <si>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</si>
  <si>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</si>
  <si>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</si>
  <si>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</si>
  <si>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</si>
  <si>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</si>
  <si>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</si>
  <si>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</si>
  <si>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</si>
  <si>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</si>
  <si>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</si>
  <si>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</si>
  <si>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</si>
  <si>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</si>
  <si>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</si>
  <si>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</si>
  <si>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</si>
  <si>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</si>
  <si>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</si>
  <si>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</si>
  <si>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</si>
  <si>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</si>
  <si>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</si>
  <si>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</si>
  <si>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</si>
  <si>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</si>
  <si>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</si>
  <si>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</si>
  <si>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</si>
  <si>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</si>
  <si>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</si>
  <si>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</si>
  <si>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</si>
  <si>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</si>
  <si>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</si>
  <si>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</si>
  <si>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</si>
  <si>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</si>
  <si>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</si>
  <si>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</si>
  <si>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</si>
  <si>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</si>
  <si>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</si>
  <si>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</si>
  <si>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</si>
  <si>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</si>
  <si>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</si>
  <si>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</si>
  <si>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</si>
  <si>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</si>
  <si>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</si>
  <si>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</si>
  <si>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</si>
  <si>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</si>
  <si>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</si>
  <si>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</si>
  <si>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</si>
  <si>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</si>
  <si>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</si>
  <si>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</si>
  <si>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</si>
  <si>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</si>
  <si>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</si>
  <si>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</si>
  <si>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</si>
  <si>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</si>
  <si>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</si>
  <si>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</si>
  <si>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</si>
  <si>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</si>
  <si>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</si>
  <si>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</si>
  <si>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</si>
  <si>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</si>
  <si>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</si>
  <si>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</si>
  <si>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</si>
  <si>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</si>
  <si>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</si>
  <si>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</si>
  <si>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</si>
  <si>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</si>
  <si>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</si>
  <si>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</si>
  <si>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</si>
  <si>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</si>
  <si>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</si>
  <si>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</si>
  <si>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</si>
  <si>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</si>
  <si>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</si>
  <si>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</si>
  <si>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</si>
  <si>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</si>
  <si>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</si>
  <si>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</si>
  <si>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</si>
  <si>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</si>
  <si>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</si>
  <si>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</si>
  <si>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</si>
  <si>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</si>
  <si>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</si>
  <si>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</si>
  <si>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</si>
  <si>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</si>
  <si>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</si>
  <si>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</si>
  <si>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</si>
  <si>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</si>
  <si>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</si>
  <si>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</si>
  <si>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</si>
  <si>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</si>
  <si>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</si>
  <si>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</si>
  <si>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</si>
  <si>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</si>
  <si>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</si>
  <si>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</si>
  <si>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</si>
  <si>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</si>
  <si>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</si>
  <si>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</si>
  <si>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</si>
  <si>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</si>
  <si>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</si>
  <si>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</si>
  <si>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</si>
  <si>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</si>
  <si>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</si>
  <si>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</si>
  <si>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</si>
  <si>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</si>
  <si>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</si>
  <si>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</si>
  <si>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</si>
  <si>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</si>
  <si>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</si>
  <si>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</si>
  <si>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</si>
  <si>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</si>
  <si>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</si>
  <si>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</si>
  <si>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</si>
  <si>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</si>
  <si>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</si>
  <si>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</si>
  <si>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</si>
  <si>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</si>
  <si>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</si>
  <si>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</si>
  <si>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</si>
  <si>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</si>
  <si>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</si>
  <si>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</si>
  <si>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</si>
  <si>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</si>
  <si>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</si>
  <si>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</si>
  <si>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</si>
  <si>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</si>
  <si>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</si>
  <si>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</si>
  <si>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</si>
  <si>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</si>
  <si>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</si>
  <si>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</si>
  <si>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</si>
  <si>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</si>
  <si>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</si>
  <si>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</si>
  <si>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</si>
  <si>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</si>
  <si>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</si>
  <si>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</si>
  <si>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</si>
  <si>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</si>
  <si>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</si>
  <si>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</si>
  <si>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</si>
  <si>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</si>
  <si>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</si>
  <si>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</si>
  <si>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</si>
  <si>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</si>
  <si>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</si>
  <si>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</si>
  <si>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</si>
  <si>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</si>
  <si>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</si>
  <si>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</si>
  <si>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</si>
  <si>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</si>
  <si>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</si>
  <si>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</si>
  <si>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</si>
  <si>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</si>
  <si>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</si>
  <si>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</si>
  <si>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</si>
  <si>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</si>
  <si>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</si>
  <si>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</si>
  <si>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</si>
  <si>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</si>
  <si>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</si>
  <si>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</si>
  <si>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</si>
  <si>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</si>
  <si>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</si>
  <si>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</si>
  <si>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</si>
  <si>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</si>
  <si>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</si>
  <si>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</si>
  <si>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</si>
  <si>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</si>
  <si>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</si>
  <si>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</si>
  <si>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</si>
  <si>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</si>
  <si>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</si>
  <si>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</si>
  <si>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</si>
  <si>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</si>
  <si>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</si>
  <si>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</si>
  <si>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</si>
  <si>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</si>
  <si>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</si>
  <si>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</si>
  <si>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</si>
  <si>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</si>
  <si>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</si>
  <si>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</si>
  <si>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</si>
  <si>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</si>
  <si>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</si>
  <si>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</si>
  <si>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</si>
  <si>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</si>
  <si>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</si>
  <si>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</si>
  <si>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</si>
  <si>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</si>
  <si>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</si>
  <si>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</si>
  <si>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</si>
  <si>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</si>
  <si>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</si>
  <si>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</si>
  <si>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</si>
  <si>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</si>
  <si>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</si>
  <si>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</si>
  <si>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</si>
  <si>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</si>
  <si>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</si>
  <si>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</si>
  <si>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</si>
  <si>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</si>
  <si>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</si>
  <si>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</si>
  <si>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</si>
  <si>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</si>
  <si>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</si>
  <si>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</si>
  <si>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</si>
  <si>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</si>
  <si>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</si>
  <si>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</si>
  <si>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</si>
  <si>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</si>
  <si>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</si>
  <si>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</si>
  <si>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</si>
  <si>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</si>
  <si>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</si>
  <si>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</si>
  <si>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</si>
  <si>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</si>
  <si>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</si>
  <si>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</si>
  <si>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</si>
  <si>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</si>
  <si>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</si>
  <si>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</si>
  <si>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</si>
  <si>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</si>
  <si>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</si>
  <si>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</si>
  <si>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</si>
  <si>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</si>
  <si>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</si>
  <si>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</si>
  <si>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</si>
  <si>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</si>
  <si>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</si>
  <si>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</si>
  <si>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</si>
  <si>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</si>
  <si>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</si>
  <si>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</si>
  <si>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</si>
  <si>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</si>
  <si>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</si>
  <si>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</si>
  <si>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</si>
  <si>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</si>
  <si>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</si>
  <si>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</si>
  <si>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</si>
  <si>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</si>
  <si>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</si>
  <si>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</si>
  <si>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</si>
  <si>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</si>
  <si>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</si>
  <si>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</si>
  <si>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</si>
  <si>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</si>
  <si>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</si>
  <si>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</si>
  <si>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</si>
  <si>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</si>
  <si>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</si>
  <si>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</si>
  <si>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</si>
  <si>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</si>
  <si>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</si>
  <si>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</si>
  <si>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</si>
  <si>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</si>
  <si>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</si>
  <si>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</si>
  <si>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</si>
  <si>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</si>
  <si>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</si>
  <si>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</si>
  <si>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</si>
  <si>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</si>
  <si>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</si>
  <si>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</si>
  <si>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</si>
  <si>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</si>
  <si>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</si>
  <si>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</si>
  <si>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</si>
  <si>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</si>
  <si>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</si>
  <si>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</si>
  <si>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</si>
  <si>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</si>
  <si>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</si>
  <si>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</si>
  <si>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</si>
  <si>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</si>
  <si>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</si>
  <si>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</si>
  <si>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</si>
  <si>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</si>
  <si>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</si>
  <si>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</si>
  <si>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</si>
  <si>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</si>
  <si>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</si>
  <si>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</si>
  <si>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</si>
  <si>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</si>
  <si>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</si>
  <si>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</si>
  <si>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</si>
  <si>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</si>
  <si>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</si>
  <si>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</si>
  <si>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</si>
  <si>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</si>
  <si>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</si>
  <si>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</si>
  <si>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</si>
  <si>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</si>
  <si>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</si>
  <si>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</si>
  <si>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</si>
  <si>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</si>
  <si>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</si>
  <si>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</si>
  <si>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</si>
  <si>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</si>
  <si>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</si>
  <si>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</si>
  <si>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</si>
  <si>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</si>
  <si>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</si>
  <si>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</si>
  <si>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</si>
  <si>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</si>
  <si>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</si>
  <si>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</si>
  <si>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</si>
  <si>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</si>
  <si>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</si>
  <si>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</si>
  <si>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</si>
  <si>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</si>
  <si>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</si>
  <si>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</si>
  <si>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</si>
  <si>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</si>
  <si>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</si>
  <si>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</si>
  <si>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</si>
  <si>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</si>
  <si>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</si>
  <si>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</si>
  <si>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</si>
  <si>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</si>
  <si>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</si>
  <si>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</si>
  <si>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</si>
  <si>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</si>
  <si>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</si>
  <si>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</si>
  <si>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</si>
  <si>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</si>
  <si>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</si>
  <si>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</si>
  <si>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</si>
  <si>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</si>
  <si>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</si>
  <si>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</si>
  <si>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</si>
  <si>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</si>
  <si>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</si>
  <si>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</si>
  <si>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</si>
  <si>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</si>
  <si>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</si>
  <si>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</si>
  <si>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</si>
  <si>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</si>
  <si>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</si>
  <si>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</si>
  <si>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</si>
  <si>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</si>
  <si>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</si>
  <si>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</si>
  <si>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</si>
  <si>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</si>
  <si>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</si>
  <si>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</si>
  <si>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</si>
  <si>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</si>
  <si>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</si>
  <si>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</si>
  <si>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</si>
  <si>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</si>
  <si>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</si>
  <si>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</si>
  <si>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</si>
  <si>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</si>
  <si>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</si>
  <si>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</si>
  <si>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</si>
  <si>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</si>
  <si>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</si>
  <si>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</si>
  <si>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</si>
  <si>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</si>
  <si>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</si>
  <si>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</si>
  <si>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</si>
  <si>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</si>
  <si>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</si>
  <si>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</si>
  <si>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</si>
  <si>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</si>
  <si>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</si>
  <si>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</si>
  <si>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</si>
  <si>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</si>
  <si>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</si>
  <si>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</si>
  <si>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</si>
  <si>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</si>
  <si>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</si>
  <si>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</si>
  <si>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</si>
  <si>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</si>
  <si>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</si>
  <si>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</si>
  <si>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</si>
  <si>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</si>
  <si>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</si>
  <si>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</si>
  <si>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</si>
  <si>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</si>
  <si>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</si>
  <si>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</si>
  <si>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</si>
  <si>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</si>
  <si>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</si>
  <si>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</si>
  <si>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</si>
  <si>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</si>
  <si>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</si>
  <si>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</si>
  <si>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</si>
  <si>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</si>
  <si>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</si>
  <si>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</si>
  <si>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</si>
  <si>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</si>
  <si>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</si>
  <si>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</si>
  <si>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</si>
  <si>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</si>
  <si>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</si>
  <si>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</si>
  <si>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</si>
  <si>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</si>
  <si>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</si>
  <si>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</si>
  <si>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</si>
  <si>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</si>
  <si>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</si>
  <si>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</si>
  <si>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</si>
  <si>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</si>
  <si>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</si>
  <si>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</si>
  <si>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</si>
  <si>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</si>
  <si>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</si>
  <si>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</si>
  <si>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</si>
  <si>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</si>
  <si>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</si>
  <si>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</si>
  <si>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</si>
  <si>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</si>
  <si>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</si>
  <si>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</si>
  <si>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</si>
  <si>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</si>
  <si>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</si>
  <si>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</si>
  <si>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</si>
  <si>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</si>
  <si>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</si>
  <si>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</si>
  <si>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</si>
  <si>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</si>
  <si>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</si>
  <si>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</si>
  <si>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</si>
  <si>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</si>
  <si>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</si>
  <si>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</si>
  <si>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</si>
  <si>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</si>
  <si>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</si>
  <si>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</si>
  <si>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</si>
  <si>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</si>
  <si>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</si>
  <si>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</si>
  <si>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</si>
  <si>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</si>
  <si>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</si>
  <si>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</si>
  <si>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</si>
  <si>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</si>
  <si>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</si>
  <si>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</si>
  <si>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</si>
  <si>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</si>
  <si>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</si>
  <si>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</si>
  <si>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</si>
  <si>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</si>
  <si>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</si>
  <si>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</si>
  <si>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</si>
  <si>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</si>
  <si>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</si>
  <si>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</si>
  <si>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</si>
  <si>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</si>
  <si>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</si>
  <si>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</si>
  <si>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</si>
  <si>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</si>
  <si>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</si>
  <si>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</si>
  <si>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</si>
  <si>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</si>
  <si>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</si>
  <si>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</si>
  <si>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</si>
  <si>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</si>
  <si>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</si>
  <si>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</si>
  <si>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</si>
  <si>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</si>
  <si>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</si>
  <si>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</si>
  <si>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</si>
  <si>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</si>
  <si>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</si>
  <si>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</si>
  <si>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</si>
  <si>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</si>
  <si>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</si>
  <si>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</si>
  <si>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</si>
  <si>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</si>
  <si>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</si>
  <si>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</si>
  <si>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</si>
  <si>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</si>
  <si>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</si>
  <si>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</si>
  <si>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</si>
  <si>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</si>
  <si>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</si>
  <si>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</si>
  <si>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</si>
  <si>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</si>
  <si>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</si>
  <si>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</si>
  <si>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</si>
  <si>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</si>
  <si>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</si>
  <si>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</si>
  <si>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</si>
  <si>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</si>
  <si>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</si>
  <si>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</si>
  <si>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</si>
  <si>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</si>
  <si>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</si>
  <si>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</si>
  <si>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</si>
  <si>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</si>
  <si>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</si>
  <si>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</si>
  <si>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</si>
  <si>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</si>
  <si>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</si>
  <si>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</si>
  <si>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</si>
  <si>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</si>
  <si>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</si>
  <si>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</si>
  <si>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</si>
  <si>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</si>
  <si>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</si>
  <si>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</si>
  <si>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</si>
  <si>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</si>
  <si>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</si>
  <si>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</si>
  <si>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</si>
  <si>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</si>
  <si>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</si>
  <si>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</si>
  <si>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</si>
  <si>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</si>
  <si>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</si>
  <si>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</si>
  <si>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</si>
  <si>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</si>
  <si>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</si>
  <si>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</si>
  <si>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</si>
  <si>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</si>
  <si>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</si>
  <si>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</si>
  <si>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</si>
  <si>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</si>
  <si>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</si>
  <si>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</si>
  <si>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</si>
  <si>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</si>
  <si>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</si>
  <si>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</si>
  <si>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</si>
  <si>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</si>
  <si>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</si>
  <si>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</si>
  <si>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</si>
  <si>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</si>
  <si>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</si>
  <si>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</si>
  <si>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</si>
  <si>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</si>
  <si>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</si>
  <si>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</si>
  <si>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</si>
  <si>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</si>
  <si>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</si>
  <si>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</si>
  <si>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</si>
  <si>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</si>
  <si>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</si>
  <si>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</si>
  <si>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</si>
  <si>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</si>
  <si>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</si>
  <si>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</si>
  <si>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</si>
  <si>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</si>
  <si>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</si>
  <si>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</si>
  <si>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</si>
  <si>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</si>
  <si>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</si>
  <si>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</si>
  <si>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</si>
  <si>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</si>
  <si>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</si>
  <si>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</si>
  <si>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</si>
  <si>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</si>
  <si>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</si>
  <si>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</si>
  <si>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</si>
  <si>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</si>
  <si>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</si>
  <si>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</si>
  <si>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</si>
  <si>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</si>
  <si>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</si>
  <si>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</si>
  <si>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</si>
  <si>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</si>
  <si>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</si>
  <si>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</si>
  <si>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</si>
  <si>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</si>
  <si>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</si>
  <si>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</si>
  <si>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</si>
  <si>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</si>
  <si>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</si>
  <si>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</si>
  <si>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</si>
  <si>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</si>
  <si>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</si>
  <si>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</si>
  <si>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</si>
  <si>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</si>
  <si>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</si>
  <si>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</si>
  <si>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</si>
  <si>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</si>
  <si>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</si>
  <si>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</si>
  <si>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</si>
  <si>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</si>
  <si>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</si>
  <si>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</si>
  <si>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</si>
  <si>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</si>
  <si>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</si>
  <si>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</si>
  <si>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</si>
  <si>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</si>
  <si>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</si>
  <si>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</si>
  <si>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</si>
  <si>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</si>
  <si>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</si>
  <si>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</si>
  <si>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</si>
  <si>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</si>
  <si>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</si>
  <si>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</si>
  <si>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</si>
  <si>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</si>
  <si>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</si>
  <si>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</si>
  <si>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</si>
  <si>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</si>
  <si>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</si>
  <si>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</si>
  <si>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</si>
  <si>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</si>
  <si>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</si>
  <si>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</si>
  <si>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</si>
  <si>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</si>
  <si>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</si>
  <si>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</si>
  <si>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</si>
  <si>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</si>
  <si>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</si>
  <si>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</si>
  <si>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</si>
  <si>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</si>
  <si>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</si>
  <si>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</si>
  <si>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</si>
  <si>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</si>
  <si>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</si>
  <si>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</si>
  <si>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</si>
  <si>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</si>
  <si>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</si>
  <si>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</si>
  <si>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</si>
  <si>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</si>
  <si>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</si>
  <si>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</si>
  <si>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</si>
  <si>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</si>
  <si>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</si>
  <si>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</si>
  <si>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</si>
  <si>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</si>
  <si>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</si>
  <si>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</si>
  <si>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</si>
  <si>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</si>
  <si>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</si>
  <si>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</si>
  <si>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</si>
  <si>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</si>
  <si>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</si>
  <si>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</si>
  <si>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</si>
  <si>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</si>
  <si>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</si>
  <si>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</si>
  <si>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</si>
  <si>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</si>
  <si>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</si>
  <si>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</si>
  <si>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</si>
  <si>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</si>
  <si>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</si>
  <si>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</si>
  <si>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</si>
  <si>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</si>
  <si>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</si>
  <si>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</si>
  <si>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</si>
  <si>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</si>
  <si>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</si>
  <si>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</si>
  <si>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</si>
  <si>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</si>
  <si>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</si>
  <si>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</si>
  <si>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</si>
  <si>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</si>
  <si>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</si>
  <si>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</si>
  <si>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</si>
  <si>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</si>
  <si>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</si>
  <si>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</si>
  <si>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</si>
  <si>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</si>
  <si>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</si>
  <si>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</si>
  <si>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</si>
  <si>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</si>
  <si>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</si>
  <si>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</si>
  <si>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</si>
  <si>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</si>
  <si>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</si>
  <si>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</si>
  <si>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</si>
  <si>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</si>
  <si>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</si>
  <si>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</si>
  <si>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</si>
  <si>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</si>
  <si>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</si>
  <si>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</si>
  <si>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</si>
  <si>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</si>
  <si>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</si>
  <si>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</si>
  <si>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</si>
  <si>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</si>
  <si>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</si>
  <si>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</si>
  <si>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</si>
  <si>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</si>
  <si>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</si>
  <si>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</si>
  <si>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</si>
  <si>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</si>
  <si>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</si>
  <si>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</si>
  <si>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</si>
  <si>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</si>
  <si>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</si>
  <si>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</si>
  <si>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</si>
  <si>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</si>
  <si>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</si>
  <si>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</si>
  <si>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</si>
  <si>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</si>
  <si>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</si>
  <si>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</si>
  <si>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</si>
  <si>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</si>
  <si>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</si>
  <si>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</si>
  <si>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</si>
  <si>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</si>
  <si>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</si>
  <si>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</si>
  <si>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</si>
  <si>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</si>
  <si>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</si>
  <si>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</si>
  <si>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</si>
  <si>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</si>
  <si>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</si>
  <si>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</si>
  <si>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</si>
  <si>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</si>
  <si>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</si>
  <si>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</si>
  <si>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</si>
  <si>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</si>
  <si>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</si>
  <si>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</si>
  <si>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</si>
  <si>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</si>
  <si>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</si>
  <si>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</si>
  <si>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</si>
  <si>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</si>
  <si>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</si>
  <si>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</si>
  <si>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</si>
  <si>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</si>
  <si>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</si>
  <si>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</si>
  <si>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</si>
  <si>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</si>
  <si>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</si>
  <si>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</si>
  <si>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</si>
  <si>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</si>
  <si>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</si>
  <si>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</si>
  <si>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</si>
  <si>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</si>
  <si>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</si>
  <si>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</si>
  <si>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</si>
  <si>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</si>
  <si>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</si>
  <si>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</si>
  <si>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</si>
  <si>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</si>
  <si>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</si>
  <si>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</si>
  <si>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</si>
  <si>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</si>
  <si>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</si>
  <si>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</si>
  <si>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</si>
  <si>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</si>
  <si>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</si>
  <si>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</si>
  <si>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</si>
  <si>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</si>
  <si>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</si>
  <si>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</si>
  <si>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</si>
  <si>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</si>
  <si>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</si>
  <si>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</si>
  <si>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</si>
  <si>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</si>
  <si>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</si>
  <si>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</si>
  <si>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</si>
  <si>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</si>
  <si>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</si>
  <si>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</si>
  <si>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</si>
  <si>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</si>
  <si>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</si>
  <si>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</si>
  <si>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</si>
  <si>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</si>
  <si>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</si>
  <si>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</si>
  <si>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</si>
  <si>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</si>
  <si>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</si>
  <si>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</si>
  <si>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</si>
  <si>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</si>
  <si>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</si>
  <si>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</si>
  <si>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</si>
  <si>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</si>
  <si>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</si>
  <si>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</si>
  <si>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</si>
  <si>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</si>
  <si>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</si>
  <si>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</si>
  <si>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</si>
  <si>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</si>
  <si>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</si>
  <si>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</si>
  <si>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</si>
  <si>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</si>
  <si>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</si>
  <si>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</si>
  <si>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</si>
  <si>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</si>
  <si>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</si>
  <si>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</si>
  <si>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</si>
  <si>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</si>
  <si>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</si>
  <si>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</si>
  <si>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</si>
  <si>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</si>
  <si>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</si>
  <si>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</si>
  <si>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</si>
  <si>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</si>
  <si>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</si>
  <si>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</si>
  <si>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</si>
  <si>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</si>
  <si>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</si>
  <si>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</si>
  <si>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</si>
  <si>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</si>
  <si>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</si>
  <si>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</si>
  <si>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</si>
  <si>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</si>
  <si>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</si>
  <si>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</si>
  <si>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</si>
  <si>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</si>
  <si>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</si>
  <si>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</si>
  <si>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</si>
  <si>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</si>
  <si>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</si>
  <si>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</si>
  <si>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</si>
  <si>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</si>
  <si>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</si>
  <si>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</si>
  <si>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</si>
  <si>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</si>
  <si>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</si>
  <si>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</si>
  <si>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</si>
  <si>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</si>
  <si>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</si>
  <si>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</si>
  <si>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</si>
  <si>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</si>
  <si>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</si>
  <si>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</si>
  <si>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</si>
  <si>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</si>
  <si>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</si>
  <si>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</si>
  <si>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</si>
  <si>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</si>
  <si>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</si>
  <si>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</si>
  <si>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</si>
  <si>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</si>
  <si>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</si>
  <si>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</si>
  <si>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</si>
  <si>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</si>
  <si>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</si>
  <si>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</si>
  <si>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</si>
  <si>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</si>
  <si>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</si>
  <si>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</si>
  <si>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</si>
  <si>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</si>
  <si>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</si>
  <si>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</si>
  <si>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</si>
  <si>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</si>
  <si>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</si>
  <si>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</si>
  <si>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</si>
  <si>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</si>
  <si>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</si>
  <si>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</si>
  <si>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</si>
  <si>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</si>
  <si>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</si>
  <si>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</si>
  <si>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</si>
  <si>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</si>
  <si>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</si>
  <si>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</si>
  <si>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</si>
  <si>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</si>
  <si>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</si>
  <si>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</si>
  <si>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</si>
  <si>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</si>
  <si>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</si>
  <si>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</si>
  <si>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</si>
  <si>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</si>
  <si>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</si>
  <si>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</si>
  <si>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</si>
  <si>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</si>
  <si>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</si>
  <si>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</si>
  <si>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</si>
  <si>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</si>
  <si>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</si>
  <si>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</si>
  <si>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</si>
  <si>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</si>
  <si>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</si>
  <si>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</si>
  <si>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</si>
  <si>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</si>
  <si>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</si>
  <si>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</si>
  <si>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</si>
  <si>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</si>
  <si>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</si>
  <si>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</si>
  <si>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</si>
  <si>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</si>
  <si>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</si>
  <si>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</si>
  <si>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</si>
  <si>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</si>
  <si>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</si>
  <si>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</si>
  <si>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</si>
  <si>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</si>
  <si>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</si>
  <si>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</si>
  <si>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</si>
  <si>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</si>
  <si>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</si>
  <si>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</si>
  <si>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</si>
  <si>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</si>
  <si>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</si>
  <si>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</si>
  <si>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</si>
  <si>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</si>
  <si>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</si>
  <si>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</si>
  <si>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</si>
  <si>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</si>
  <si>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</si>
  <si>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</si>
  <si>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</si>
  <si>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</si>
  <si>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</si>
  <si>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</si>
  <si>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</si>
  <si>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</si>
  <si>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</si>
  <si>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</si>
  <si>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</si>
  <si>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</si>
  <si>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</si>
  <si>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</si>
  <si>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</si>
  <si>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</si>
  <si>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</si>
  <si>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</si>
  <si>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</si>
  <si>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</si>
  <si>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</si>
  <si>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</si>
  <si>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</si>
  <si>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</si>
  <si>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</si>
  <si>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</si>
  <si>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</si>
  <si>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</si>
  <si>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</si>
  <si>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</si>
  <si>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</si>
  <si>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</si>
  <si>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</si>
  <si>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</si>
  <si>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</si>
  <si>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</si>
  <si>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</si>
  <si>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</si>
  <si>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</si>
  <si>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</si>
  <si>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</si>
  <si>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</si>
  <si>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</si>
  <si>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</si>
  <si>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</si>
  <si>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</si>
  <si>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</si>
  <si>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</si>
  <si>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</si>
  <si>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</si>
  <si>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</si>
  <si>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</si>
  <si>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</si>
  <si>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</si>
  <si>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</si>
  <si>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</si>
  <si>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</si>
  <si>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</si>
  <si>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</si>
  <si>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</si>
  <si>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</si>
  <si>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</si>
  <si>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</si>
  <si>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</si>
  <si>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</si>
  <si>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</si>
  <si>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</si>
  <si>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</si>
  <si>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</si>
  <si>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</si>
  <si>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</si>
  <si>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</si>
  <si>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</si>
  <si>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</si>
  <si>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</si>
  <si>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</si>
  <si>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</si>
  <si>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</si>
  <si>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</si>
  <si>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</si>
  <si>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</si>
  <si>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</si>
  <si>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</si>
  <si>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</si>
  <si>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</si>
  <si>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</si>
  <si>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</si>
  <si>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</si>
  <si>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</si>
  <si>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</si>
  <si>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</si>
  <si>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</si>
  <si>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</si>
  <si>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</si>
  <si>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</si>
  <si>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</si>
  <si>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</si>
  <si>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</si>
  <si>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</si>
  <si>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</si>
  <si>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</si>
  <si>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</si>
  <si>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</si>
  <si>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</si>
  <si>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</si>
  <si>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</si>
  <si>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</si>
  <si>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</si>
  <si>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</si>
  <si>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</si>
  <si>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</si>
  <si>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</si>
  <si>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</si>
  <si>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</si>
  <si>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</si>
  <si>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</si>
  <si>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</si>
  <si>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</si>
  <si>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</si>
  <si>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</si>
  <si>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</si>
  <si>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</si>
  <si>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</si>
  <si>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</si>
  <si>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</si>
  <si>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</si>
  <si>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</si>
  <si>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</si>
  <si>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</si>
  <si>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</si>
  <si>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</si>
  <si>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</si>
  <si>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</si>
  <si>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</si>
  <si>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</si>
  <si>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</si>
  <si>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</si>
  <si>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</si>
  <si>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</si>
  <si>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</si>
  <si>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</si>
  <si>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</si>
  <si>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</si>
  <si>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</si>
  <si>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</si>
  <si>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</si>
  <si>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</si>
  <si>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</si>
  <si>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</si>
  <si>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</si>
  <si>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</si>
  <si>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</si>
  <si>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</si>
  <si>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</si>
  <si>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</si>
  <si>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</si>
  <si>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</si>
  <si>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</si>
  <si>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</si>
  <si>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</si>
  <si>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</si>
  <si>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</si>
  <si>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</si>
  <si>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</si>
  <si>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</si>
  <si>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</si>
  <si>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</si>
  <si>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</si>
  <si>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</si>
  <si>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</si>
  <si>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</si>
  <si>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</si>
  <si>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</si>
  <si>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</si>
  <si>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</si>
  <si>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</si>
  <si>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</si>
  <si>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</si>
  <si>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</si>
  <si>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</si>
  <si>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</si>
  <si>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</si>
  <si>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</si>
  <si>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</si>
  <si>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</si>
  <si>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</si>
  <si>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</si>
  <si>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</si>
  <si>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</si>
  <si>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</si>
  <si>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</si>
  <si>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</si>
  <si>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</si>
  <si>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</si>
  <si>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</si>
  <si>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</si>
  <si>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</si>
  <si>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</si>
  <si>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</si>
  <si>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</si>
  <si>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</si>
  <si>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</si>
  <si>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</si>
  <si>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</si>
  <si>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</si>
  <si>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</si>
  <si>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</si>
  <si>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</si>
  <si>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</si>
  <si>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</si>
  <si>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</si>
  <si>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</si>
  <si>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</si>
  <si>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</si>
  <si>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</si>
  <si>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</si>
  <si>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</si>
  <si>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</si>
  <si>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</si>
  <si>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</si>
  <si>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</si>
  <si>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</si>
  <si>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</si>
  <si>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</si>
  <si>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</si>
  <si>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</si>
  <si>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</si>
  <si>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</si>
  <si>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</si>
  <si>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</si>
  <si>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</si>
  <si>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</si>
  <si>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</si>
  <si>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</si>
  <si>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</si>
  <si>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</si>
  <si>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</si>
  <si>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</si>
  <si>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</si>
  <si>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</si>
  <si>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</si>
  <si>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</si>
  <si>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</si>
  <si>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</si>
  <si>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</si>
  <si>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</si>
  <si>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</si>
  <si>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</si>
  <si>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</si>
  <si>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</si>
  <si>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</si>
  <si>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</si>
  <si>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</si>
  <si>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</si>
  <si>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</si>
  <si>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</si>
  <si>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</si>
  <si>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</si>
  <si>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</si>
  <si>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</si>
  <si>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</si>
  <si>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</si>
  <si>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</si>
  <si>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</si>
  <si>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</si>
  <si>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</si>
  <si>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</si>
  <si>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</si>
  <si>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</si>
  <si>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</si>
  <si>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</si>
  <si>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</si>
  <si>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</si>
  <si>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</si>
  <si>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</si>
  <si>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</si>
  <si>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</si>
  <si>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</si>
  <si>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</si>
  <si>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</si>
  <si>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</si>
  <si>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</si>
  <si>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</si>
  <si>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</si>
  <si>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</si>
  <si>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</si>
  <si>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</si>
  <si>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</si>
  <si>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</si>
  <si>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</si>
  <si>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</si>
  <si>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</si>
  <si>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</si>
  <si>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</si>
  <si>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</si>
  <si>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</si>
  <si>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</si>
  <si>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</si>
  <si>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</si>
  <si>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</si>
  <si>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</si>
  <si>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</si>
  <si>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</si>
  <si>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</si>
  <si>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</si>
  <si>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</si>
  <si>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</si>
  <si>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</si>
  <si>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</si>
  <si>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</si>
  <si>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</si>
  <si>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</si>
  <si>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</si>
  <si>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</si>
  <si>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</si>
  <si>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</si>
  <si>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</si>
  <si>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</si>
  <si>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</si>
  <si>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</si>
  <si>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</si>
  <si>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</si>
  <si>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</si>
  <si>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</si>
  <si>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</si>
  <si>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</si>
  <si>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</si>
  <si>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</si>
  <si>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</si>
  <si>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</si>
  <si>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</si>
  <si>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</si>
  <si>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</si>
  <si>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</si>
  <si>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</si>
  <si>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</si>
  <si>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</si>
  <si>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</si>
  <si>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</si>
  <si>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</si>
  <si>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</si>
  <si>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</si>
  <si>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</si>
  <si>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</si>
  <si>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</si>
  <si>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</si>
  <si>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</si>
  <si>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</si>
  <si>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</si>
  <si>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</si>
  <si>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</si>
  <si>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</si>
  <si>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</si>
  <si>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</si>
  <si>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</si>
  <si>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</si>
  <si>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</si>
  <si>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</si>
  <si>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</si>
  <si>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</si>
  <si>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</si>
  <si>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</si>
  <si>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</si>
  <si>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</si>
  <si>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</si>
  <si>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</si>
  <si>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</si>
  <si>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</si>
  <si>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</si>
  <si>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</si>
  <si>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</si>
  <si>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</si>
  <si>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</si>
  <si>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</si>
  <si>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</si>
  <si>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</si>
  <si>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</si>
  <si>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</si>
  <si>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</si>
  <si>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</si>
  <si>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</si>
  <si>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</si>
  <si>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</si>
  <si>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</si>
  <si>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</si>
  <si>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</si>
  <si>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</si>
  <si>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</si>
  <si>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</si>
  <si>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</si>
  <si>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</si>
  <si>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</si>
  <si>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</si>
  <si>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</si>
  <si>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</si>
  <si>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</si>
  <si>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</si>
  <si>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</si>
  <si>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</si>
  <si>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</si>
  <si>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</si>
  <si>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</si>
  <si>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</si>
  <si>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</si>
  <si>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</si>
  <si>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</si>
  <si>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</si>
  <si>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</si>
  <si>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</si>
  <si>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</si>
  <si>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</si>
  <si>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</si>
  <si>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</si>
  <si>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</si>
  <si>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</si>
  <si>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</si>
  <si>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</si>
  <si>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</si>
  <si>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</si>
  <si>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</si>
  <si>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</si>
  <si>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</si>
  <si>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</si>
  <si>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</si>
  <si>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</si>
  <si>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</si>
  <si>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</si>
  <si>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</si>
  <si>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</si>
  <si>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</si>
  <si>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</si>
  <si>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</si>
  <si>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</si>
  <si>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</si>
  <si>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</si>
  <si>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</si>
  <si>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</si>
  <si>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</si>
  <si>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</si>
  <si>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</si>
  <si>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</si>
  <si>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</si>
  <si>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</si>
  <si>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</si>
  <si>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</si>
  <si>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</si>
  <si>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</si>
  <si>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</si>
  <si>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</si>
  <si>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</si>
  <si>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</si>
  <si>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</si>
  <si>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</si>
  <si>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</si>
  <si>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</si>
  <si>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</si>
  <si>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</si>
  <si>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</si>
  <si>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</si>
  <si>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</si>
  <si>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</si>
  <si>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</si>
  <si>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</si>
  <si>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</si>
  <si>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</si>
  <si>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</si>
  <si>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</si>
  <si>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</si>
  <si>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</si>
  <si>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</si>
  <si>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</si>
  <si>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</si>
  <si>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</si>
  <si>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</si>
  <si>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</si>
  <si>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</si>
  <si>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</si>
  <si>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</si>
  <si>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</si>
  <si>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</si>
  <si>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</si>
  <si>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</si>
  <si>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</si>
  <si>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</si>
  <si>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</si>
  <si>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</si>
  <si>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</si>
  <si>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</si>
  <si>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</si>
  <si>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</si>
  <si>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</si>
  <si>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</si>
  <si>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</si>
  <si>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</si>
  <si>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</si>
  <si>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</si>
  <si>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</si>
  <si>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</si>
  <si>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</si>
  <si>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</si>
  <si>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</si>
  <si>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</si>
  <si>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</si>
  <si>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</si>
  <si>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</si>
  <si>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</si>
  <si>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</si>
  <si>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</si>
  <si>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</si>
  <si>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</si>
  <si>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</si>
  <si>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</si>
  <si>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</si>
  <si>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</si>
  <si>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</si>
  <si>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</si>
  <si>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</si>
  <si>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</si>
  <si>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</si>
  <si>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</si>
  <si>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</si>
  <si>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</si>
  <si>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</si>
  <si>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</si>
  <si>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</si>
  <si>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</si>
  <si>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</si>
  <si>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</si>
  <si>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</si>
  <si>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</si>
  <si>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</si>
  <si>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</si>
  <si>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</si>
  <si>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</si>
  <si>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</si>
  <si>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</si>
  <si>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</si>
  <si>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</si>
  <si>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</si>
  <si>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</si>
  <si>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</si>
  <si>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</si>
  <si>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</si>
  <si>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</si>
  <si>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</si>
  <si>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</si>
  <si>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</si>
  <si>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</si>
  <si>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</si>
  <si>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</si>
  <si>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</si>
  <si>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</si>
  <si>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</si>
  <si>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</si>
  <si>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</si>
  <si>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</si>
  <si>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</si>
  <si>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</si>
  <si>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</si>
  <si>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</si>
  <si>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</si>
  <si>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</si>
  <si>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</si>
  <si>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</si>
  <si>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</si>
  <si>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</si>
  <si>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</si>
  <si>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</si>
  <si>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</si>
  <si>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</si>
  <si>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</si>
  <si>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</si>
  <si>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</si>
  <si>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</si>
  <si>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</si>
  <si>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</si>
  <si>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</si>
  <si>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</si>
  <si>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</si>
  <si>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</si>
  <si>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</si>
  <si>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</si>
  <si>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</si>
  <si>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</si>
  <si>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</si>
  <si>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</si>
  <si>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</si>
  <si>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</si>
  <si>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</si>
  <si>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</si>
  <si>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</si>
  <si>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</si>
  <si>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</si>
  <si>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</si>
  <si>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</si>
  <si>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</si>
  <si>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</si>
  <si>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</si>
  <si>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</si>
  <si>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</si>
  <si>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</si>
  <si>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</si>
  <si>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</si>
  <si>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</si>
  <si>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</si>
  <si>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</si>
  <si>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</si>
  <si>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</si>
  <si>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</si>
  <si>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</si>
  <si>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</si>
  <si>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</si>
  <si>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</si>
  <si>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</si>
  <si>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</si>
  <si>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</si>
  <si>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</si>
  <si>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</si>
  <si>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</si>
  <si>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</si>
  <si>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</si>
  <si>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</si>
  <si>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</si>
  <si>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</si>
  <si>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</si>
  <si>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</si>
  <si>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</si>
  <si>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</si>
  <si>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</si>
  <si>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</si>
  <si>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</si>
  <si>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</si>
  <si>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</si>
  <si>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</si>
  <si>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</si>
  <si>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</si>
  <si>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</si>
  <si>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</si>
  <si>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</si>
  <si>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</si>
  <si>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</si>
  <si>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</si>
  <si>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</si>
  <si>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</si>
  <si>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</si>
  <si>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</si>
  <si>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</si>
  <si>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</si>
  <si>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</si>
  <si>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</si>
  <si>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</si>
  <si>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</si>
  <si>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</si>
  <si>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</si>
  <si>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</si>
  <si>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</si>
  <si>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</si>
  <si>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</si>
  <si>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</si>
  <si>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</si>
  <si>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</si>
  <si>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</si>
  <si>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</si>
  <si>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</si>
  <si>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</si>
  <si>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</si>
  <si>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</si>
  <si>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</si>
  <si>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</si>
  <si>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</si>
  <si>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</si>
  <si>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</si>
  <si>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</si>
  <si>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</si>
  <si>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</si>
  <si>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</si>
  <si>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</si>
  <si>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</si>
  <si>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</si>
  <si>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</si>
  <si>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</si>
  <si>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</si>
  <si>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</si>
  <si>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</si>
  <si>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</si>
  <si>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</si>
  <si>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</si>
  <si>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</si>
  <si>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</si>
  <si>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</si>
  <si>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</si>
  <si>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</si>
  <si>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</si>
  <si>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</si>
  <si>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</si>
  <si>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</si>
  <si>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</si>
  <si>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</si>
  <si>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</si>
  <si>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</si>
  <si>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</si>
  <si>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</si>
  <si>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</si>
  <si>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</si>
  <si>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</si>
  <si>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</si>
  <si>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</si>
  <si>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</si>
  <si>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</si>
  <si>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</si>
  <si>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</si>
  <si>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</si>
  <si>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</si>
  <si>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</si>
  <si>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</si>
  <si>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</si>
  <si>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</si>
  <si>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</si>
  <si>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</si>
  <si>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</si>
  <si>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</si>
  <si>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</si>
  <si>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</si>
  <si>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</si>
  <si>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</si>
  <si>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</si>
  <si>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</si>
  <si>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</si>
  <si>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</si>
  <si>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</si>
  <si>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</si>
  <si>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</si>
  <si>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</si>
  <si>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</si>
  <si>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</si>
  <si>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</si>
  <si>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</si>
  <si>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</si>
  <si>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</si>
  <si>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</si>
  <si>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</si>
  <si>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</si>
  <si>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</si>
  <si>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</si>
  <si>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</si>
  <si>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</si>
  <si>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</si>
  <si>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</si>
  <si>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</si>
  <si>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</si>
  <si>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</si>
  <si>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</si>
  <si>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</si>
  <si>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</si>
  <si>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</si>
  <si>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</si>
  <si>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</si>
  <si>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</si>
  <si>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</si>
  <si>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</si>
  <si>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</si>
  <si>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</si>
  <si>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</si>
  <si>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</si>
  <si>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</si>
  <si>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</si>
  <si>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</si>
  <si>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</si>
  <si>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</si>
  <si>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</si>
  <si>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</si>
  <si>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</si>
  <si>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</si>
  <si>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</si>
  <si>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</si>
  <si>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</si>
  <si>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</si>
  <si>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</si>
  <si>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</si>
  <si>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</si>
  <si>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</si>
  <si>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</si>
  <si>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</si>
  <si>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</si>
  <si>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</si>
  <si>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</si>
  <si>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</si>
  <si>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</si>
  <si>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</si>
  <si>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</si>
  <si>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</si>
  <si>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</si>
  <si>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</si>
  <si>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</si>
  <si>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</si>
  <si>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</si>
  <si>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</si>
  <si>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</si>
  <si>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</si>
  <si>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</si>
  <si>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</si>
  <si>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</si>
  <si>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</si>
  <si>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</si>
  <si>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</si>
  <si>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</si>
  <si>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</si>
  <si>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</si>
  <si>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</si>
  <si>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</si>
  <si>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</si>
  <si>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</si>
  <si>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</si>
  <si>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</si>
  <si>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</si>
  <si>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</si>
  <si>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</si>
  <si>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</si>
  <si>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</si>
  <si>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</si>
  <si>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</si>
  <si>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</si>
  <si>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</si>
  <si>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</si>
  <si>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</si>
  <si>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</si>
  <si>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</si>
  <si>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</si>
  <si>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</si>
  <si>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</si>
  <si>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</si>
  <si>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</si>
  <si>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</si>
  <si>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</si>
  <si>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</si>
  <si>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</si>
  <si>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</si>
  <si>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</si>
  <si>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</si>
  <si>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</si>
  <si>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</si>
  <si>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</si>
  <si>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</si>
  <si>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</si>
  <si>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</si>
  <si>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</si>
  <si>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</si>
  <si>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</si>
  <si>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</si>
  <si>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</si>
  <si>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</si>
  <si>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</si>
  <si>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</si>
  <si>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</si>
  <si>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</si>
  <si>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</si>
  <si>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</si>
  <si>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</si>
  <si>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</si>
  <si>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</si>
  <si>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</si>
  <si>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</si>
  <si>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</si>
  <si>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</si>
  <si>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</si>
  <si>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</si>
  <si>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</si>
  <si>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</si>
  <si>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</si>
  <si>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</si>
  <si>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</si>
  <si>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</si>
  <si>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</si>
  <si>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</si>
  <si>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</si>
  <si>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</si>
  <si>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</si>
  <si>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</si>
  <si>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</si>
  <si>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</si>
  <si>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</si>
  <si>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</si>
  <si>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</si>
  <si>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</si>
  <si>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</si>
  <si>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</si>
  <si>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</si>
  <si>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</si>
  <si>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</si>
  <si>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</si>
  <si>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</si>
  <si>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</si>
  <si>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</si>
  <si>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</si>
  <si>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</si>
  <si>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</si>
  <si>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</si>
  <si>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</si>
  <si>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</si>
  <si>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</si>
  <si>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</si>
  <si>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</si>
  <si>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</si>
  <si>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</si>
  <si>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</si>
  <si>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</si>
  <si>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</si>
  <si>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</si>
  <si>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</si>
  <si>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</si>
  <si>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</si>
  <si>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</si>
  <si>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</si>
  <si>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</si>
  <si>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</si>
  <si>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</si>
  <si>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</si>
  <si>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</si>
  <si>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</si>
  <si>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</si>
  <si>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</si>
  <si>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</si>
  <si>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</si>
  <si>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</si>
  <si>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</si>
  <si>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</si>
  <si>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</si>
  <si>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</si>
  <si>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</si>
  <si>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</si>
  <si>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</si>
  <si>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</si>
  <si>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</si>
  <si>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</si>
  <si>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</si>
  <si>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</si>
  <si>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</si>
  <si>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</si>
  <si>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</si>
  <si>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</si>
  <si>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</si>
  <si>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</si>
  <si>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</si>
  <si>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</si>
  <si>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</si>
  <si>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</si>
  <si>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</si>
  <si>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</si>
  <si>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</si>
  <si>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</si>
  <si>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</si>
  <si>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</si>
  <si>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</si>
  <si>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</si>
  <si>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</si>
  <si>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</si>
  <si>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</si>
  <si>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</si>
  <si>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</si>
  <si>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</si>
  <si>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</si>
  <si>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</si>
  <si>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</si>
  <si>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</si>
  <si>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</si>
  <si>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</si>
  <si>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</si>
  <si>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</si>
  <si>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</si>
  <si>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</si>
  <si>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</si>
  <si>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</si>
  <si>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</si>
  <si>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</si>
  <si>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</si>
  <si>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</si>
  <si>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</si>
  <si>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</si>
  <si>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</si>
  <si>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</si>
  <si>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</si>
  <si>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</si>
  <si>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</si>
  <si>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</si>
  <si>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</si>
  <si>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</si>
  <si>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</si>
  <si>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</si>
  <si>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</si>
  <si>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</si>
  <si>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</si>
  <si>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</si>
  <si>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</si>
  <si>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</si>
  <si>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</si>
  <si>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</si>
  <si>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</si>
  <si>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</si>
  <si>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</si>
  <si>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</si>
  <si>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</si>
  <si>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</si>
  <si>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</si>
  <si>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</si>
  <si>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</si>
  <si>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</si>
  <si>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</si>
  <si>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</si>
  <si>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</si>
  <si>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</si>
  <si>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</si>
  <si>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</si>
  <si>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</si>
  <si>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</si>
  <si>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</si>
  <si>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</si>
  <si>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</si>
  <si>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</si>
  <si>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</si>
  <si>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</si>
  <si>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</si>
  <si>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</si>
  <si>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</si>
  <si>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</si>
  <si>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</si>
  <si>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</si>
  <si>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</si>
  <si>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</si>
  <si>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</si>
  <si>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</si>
  <si>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</si>
  <si>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</si>
  <si>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</si>
  <si>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</si>
  <si>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</si>
  <si>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</si>
  <si>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</si>
  <si>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</si>
  <si>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</si>
  <si>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</si>
  <si>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</si>
  <si>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</si>
  <si>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</si>
  <si>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</si>
  <si>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</si>
  <si>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</si>
  <si>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</si>
  <si>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</si>
  <si>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</si>
  <si>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</si>
  <si>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</si>
  <si>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</si>
  <si>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</si>
  <si>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</si>
  <si>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</si>
  <si>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</si>
  <si>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</si>
  <si>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</si>
  <si>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</si>
  <si>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</si>
  <si>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</si>
  <si>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</si>
  <si>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</si>
  <si>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</si>
  <si>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</si>
  <si>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</si>
  <si>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</si>
  <si>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</si>
  <si>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</si>
  <si>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</si>
  <si>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</si>
  <si>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</si>
  <si>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</si>
  <si>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</si>
  <si>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</si>
  <si>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</si>
  <si>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</si>
  <si>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</si>
  <si>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</si>
  <si>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</si>
  <si>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</si>
  <si>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</si>
  <si>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</si>
  <si>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</si>
  <si>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</si>
  <si>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</si>
  <si>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</si>
  <si>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</si>
  <si>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</si>
  <si>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</si>
  <si>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</si>
  <si>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</si>
  <si>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</si>
  <si>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</si>
  <si>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</si>
  <si>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</si>
  <si>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</si>
  <si>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</si>
  <si>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</si>
  <si>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</si>
  <si>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</si>
  <si>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</si>
  <si>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</si>
  <si>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</si>
  <si>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</si>
  <si>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</si>
  <si>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</si>
  <si>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</si>
  <si>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</si>
  <si>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</si>
  <si>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</si>
  <si>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</si>
  <si>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</si>
  <si>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</si>
  <si>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</si>
  <si>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</si>
  <si>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</si>
  <si>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</si>
  <si>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</si>
  <si>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</si>
  <si>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</si>
  <si>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</si>
  <si>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</si>
  <si>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</si>
  <si>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</si>
  <si>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</si>
  <si>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</si>
  <si>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</si>
  <si>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</si>
  <si>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</si>
  <si>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</si>
  <si>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</si>
  <si>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</si>
  <si>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</si>
  <si>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</si>
  <si>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</si>
  <si>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</si>
  <si>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</si>
  <si>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</si>
  <si>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</si>
  <si>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</si>
  <si>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</si>
  <si>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</si>
  <si>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</si>
  <si>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</si>
  <si>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</si>
  <si>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</si>
  <si>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</si>
  <si>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</si>
  <si>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</si>
  <si>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</si>
  <si>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</si>
  <si>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</si>
  <si>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</si>
  <si>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</si>
  <si>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</si>
  <si>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</si>
  <si>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</si>
  <si>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</si>
  <si>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</si>
  <si>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</si>
  <si>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</si>
  <si>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</si>
  <si>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</si>
  <si>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</si>
  <si>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</si>
  <si>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</si>
  <si>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</si>
  <si>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</si>
  <si>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</si>
  <si>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</si>
  <si>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</si>
  <si>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</si>
  <si>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</si>
  <si>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</si>
  <si>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</si>
  <si>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</si>
  <si>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</si>
  <si>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</si>
  <si>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</si>
  <si>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</si>
  <si>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</si>
  <si>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</si>
  <si>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</si>
  <si>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</si>
  <si>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</si>
  <si>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</si>
  <si>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</si>
  <si>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</si>
  <si>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</si>
  <si>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</si>
  <si>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</si>
  <si>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</si>
  <si>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</si>
  <si>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</si>
  <si>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</si>
  <si>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</si>
  <si>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</si>
  <si>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</si>
  <si>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</si>
  <si>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</si>
  <si>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</si>
  <si>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</si>
  <si>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</si>
  <si>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</si>
  <si>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</si>
  <si>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</si>
  <si>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</si>
  <si>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</si>
  <si>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</si>
  <si>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</si>
  <si>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</si>
  <si>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</si>
  <si>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</si>
  <si>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</si>
  <si>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</si>
  <si>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</si>
  <si>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</si>
  <si>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</si>
  <si>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</si>
  <si>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</si>
  <si>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</si>
  <si>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</si>
  <si>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</si>
  <si>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</si>
  <si>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</si>
  <si>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</si>
  <si>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</si>
  <si>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</si>
  <si>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</si>
  <si>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</si>
  <si>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</si>
  <si>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</si>
  <si>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</si>
  <si>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</si>
  <si>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</si>
  <si>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</si>
  <si>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</si>
  <si>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</si>
  <si>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</si>
  <si>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</si>
  <si>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</si>
  <si>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</si>
  <si>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</si>
  <si>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</si>
  <si>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</si>
  <si>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</si>
  <si>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</si>
  <si>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</si>
  <si>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</si>
  <si>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</si>
  <si>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</si>
  <si>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</si>
  <si>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</si>
  <si>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</si>
  <si>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</si>
  <si>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</si>
  <si>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</si>
  <si>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</si>
  <si>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</si>
  <si>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</si>
  <si>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</si>
  <si>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</si>
  <si>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</si>
  <si>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</si>
  <si>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</si>
  <si>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</si>
  <si>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</si>
  <si>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</si>
  <si>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</si>
  <si>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</si>
  <si>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</si>
  <si>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</si>
  <si>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</si>
  <si>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</si>
  <si>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</si>
  <si>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</si>
  <si>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</si>
  <si>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</si>
  <si>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</si>
  <si>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</si>
  <si>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</si>
  <si>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</si>
  <si>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</si>
  <si>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</si>
  <si>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</si>
  <si>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</si>
  <si>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</si>
  <si>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</si>
  <si>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</si>
  <si>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</si>
  <si>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</si>
  <si>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</si>
  <si>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</si>
  <si>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</si>
  <si>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</si>
  <si>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</si>
  <si>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</si>
  <si>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</si>
  <si>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</si>
  <si>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</si>
  <si>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</si>
  <si>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</si>
  <si>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</si>
  <si>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</si>
  <si>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</si>
  <si>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</si>
  <si>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</si>
  <si>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</si>
  <si>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</si>
  <si>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</si>
  <si>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</si>
  <si>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</si>
  <si>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</si>
  <si>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</si>
  <si>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</si>
  <si>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</si>
  <si>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</si>
  <si>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</si>
  <si>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</si>
  <si>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</si>
  <si>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</si>
  <si>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</si>
  <si>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</si>
  <si>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</si>
  <si>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</si>
  <si>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</si>
  <si>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</si>
  <si>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</si>
  <si>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</si>
  <si>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</si>
  <si>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</si>
  <si>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</si>
  <si>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</si>
  <si>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</si>
  <si>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</si>
  <si>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</si>
  <si>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</si>
  <si>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</si>
  <si>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</si>
  <si>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</si>
  <si>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</si>
  <si>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</si>
  <si>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</si>
  <si>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</si>
  <si>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</si>
  <si>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</si>
  <si>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</si>
  <si>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</si>
  <si>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</si>
  <si>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</si>
  <si>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</si>
  <si>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</si>
  <si>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</si>
  <si>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</si>
  <si>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</si>
  <si>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</si>
  <si>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</si>
  <si>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</si>
  <si>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</si>
  <si>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</si>
  <si>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</si>
  <si>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</si>
  <si>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</si>
  <si>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</si>
  <si>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</si>
  <si>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</si>
  <si>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</si>
  <si>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</si>
  <si>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</si>
  <si>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</si>
  <si>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</si>
  <si>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</si>
  <si>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</si>
  <si>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</si>
  <si>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</si>
  <si>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</si>
  <si>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</si>
  <si>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</si>
  <si>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</si>
  <si>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</si>
  <si>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</si>
  <si>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</si>
  <si>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</si>
  <si>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</si>
  <si>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</si>
  <si>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</si>
  <si>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</si>
  <si>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</si>
  <si>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</si>
  <si>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</si>
  <si>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</si>
  <si>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</si>
  <si>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</si>
  <si>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</si>
  <si>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</si>
  <si>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</si>
  <si>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</si>
  <si>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</si>
  <si>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</si>
  <si>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</si>
  <si>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</si>
  <si>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</si>
  <si>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</si>
  <si>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</si>
  <si>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</si>
  <si>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</si>
  <si>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</si>
  <si>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</si>
  <si>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</si>
  <si>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</si>
  <si>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</si>
  <si>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</si>
  <si>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</si>
  <si>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</si>
  <si>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</si>
  <si>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</si>
  <si>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</si>
  <si>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</si>
  <si>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</si>
  <si>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</si>
  <si>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</si>
  <si>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</si>
  <si>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</si>
  <si>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</si>
  <si>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</si>
  <si>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</si>
  <si>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</si>
  <si>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</si>
  <si>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</si>
  <si>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</si>
  <si>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</si>
  <si>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</si>
  <si>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</si>
  <si>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</si>
  <si>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</si>
  <si>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</si>
  <si>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</si>
  <si>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</si>
  <si>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</si>
  <si>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</si>
  <si>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</si>
  <si>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</si>
  <si>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</si>
  <si>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</si>
  <si>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</si>
  <si>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</si>
  <si>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</si>
  <si>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</si>
  <si>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</si>
  <si>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</si>
  <si>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</si>
  <si>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</si>
  <si>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</si>
  <si>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</si>
  <si>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</si>
  <si>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</si>
  <si>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</si>
  <si>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</si>
  <si>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</si>
  <si>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</si>
  <si>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</si>
  <si>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</si>
  <si>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</si>
  <si>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</si>
  <si>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</si>
  <si>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</si>
  <si>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</si>
  <si>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</si>
  <si>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</si>
  <si>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</si>
  <si>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</si>
  <si>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</si>
  <si>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</si>
  <si>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</si>
  <si>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</si>
  <si>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</si>
  <si>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</si>
  <si>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</si>
  <si>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</si>
  <si>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</si>
  <si>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</si>
  <si>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</si>
  <si>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</si>
  <si>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</si>
  <si>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</si>
  <si>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</si>
  <si>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</si>
  <si>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</si>
  <si>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</si>
  <si>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</si>
  <si>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</si>
  <si>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</si>
  <si>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</si>
  <si>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</si>
  <si>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</si>
  <si>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</si>
  <si>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</si>
  <si>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</si>
  <si>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</si>
  <si>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</si>
  <si>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</si>
  <si>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</si>
  <si>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</si>
  <si>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</si>
  <si>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</si>
  <si>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</si>
  <si>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</si>
  <si>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</si>
  <si>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</si>
  <si>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</si>
  <si>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</si>
  <si>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</si>
  <si>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</si>
  <si>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</si>
  <si>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</si>
  <si>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</si>
  <si>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</si>
  <si>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</si>
  <si>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</si>
  <si>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</si>
  <si>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</si>
  <si>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</si>
  <si>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</si>
  <si>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</si>
  <si>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</si>
  <si>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</si>
  <si>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</si>
  <si>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</si>
  <si>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</si>
  <si>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</si>
  <si>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</si>
  <si>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</si>
  <si>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</si>
  <si>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</si>
  <si>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</si>
  <si>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</si>
  <si>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</si>
  <si>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</si>
  <si>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</si>
  <si>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</si>
  <si>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</si>
  <si>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</si>
  <si>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</si>
  <si>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</si>
  <si>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</si>
  <si>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</si>
  <si>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</si>
  <si>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</si>
  <si>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</si>
  <si>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</si>
  <si>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</si>
  <si>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</si>
  <si>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</si>
  <si>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</si>
  <si>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</si>
  <si>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</si>
  <si>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</si>
  <si>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</si>
  <si>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</si>
  <si>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</si>
  <si>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</si>
  <si>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</si>
  <si>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</si>
  <si>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</si>
  <si>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</si>
  <si>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</si>
  <si>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</si>
  <si>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</si>
  <si>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</si>
  <si>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</si>
  <si>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</si>
  <si>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</si>
  <si>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</si>
  <si>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</si>
  <si>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</si>
  <si>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</si>
  <si>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</si>
  <si>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</si>
  <si>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</si>
  <si>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</si>
  <si>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</si>
  <si>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</si>
  <si>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</si>
  <si>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</si>
  <si>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</si>
  <si>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</si>
  <si>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</si>
  <si>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</si>
  <si>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</si>
  <si>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</si>
  <si>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</si>
  <si>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</si>
  <si>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</si>
  <si>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</si>
  <si>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</si>
  <si>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</si>
  <si>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</si>
  <si>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</si>
  <si>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</si>
  <si>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</si>
  <si>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</si>
  <si>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</si>
  <si>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</si>
  <si>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</si>
  <si>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</si>
  <si>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</si>
  <si>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</si>
  <si>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</si>
  <si>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</si>
  <si>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</si>
  <si>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</si>
  <si>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</si>
  <si>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</si>
  <si>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</si>
  <si>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</si>
  <si>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</si>
  <si>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</si>
  <si>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</si>
  <si>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</si>
  <si>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</si>
  <si>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</si>
  <si>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</si>
  <si>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</si>
  <si>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</si>
  <si>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</si>
  <si>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</si>
  <si>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</si>
  <si>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</si>
  <si>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</si>
  <si>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</si>
  <si>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</si>
  <si>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</si>
  <si>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</si>
  <si>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</si>
  <si>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</si>
  <si>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</si>
  <si>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</si>
  <si>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</si>
  <si>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</si>
  <si>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</si>
  <si>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</si>
  <si>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</si>
  <si>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</si>
  <si>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</si>
  <si>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</si>
  <si>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</si>
  <si>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</si>
  <si>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</si>
  <si>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</si>
  <si>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</si>
  <si>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</si>
  <si>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</si>
  <si>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</si>
  <si>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</si>
  <si>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</si>
  <si>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</si>
  <si>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</si>
  <si>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</si>
  <si>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</si>
  <si>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</si>
  <si>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</si>
  <si>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</si>
  <si>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</si>
  <si>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</si>
  <si>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</si>
  <si>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</si>
  <si>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</si>
  <si>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</si>
  <si>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</si>
  <si>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</si>
  <si>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</si>
  <si>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</si>
  <si>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</si>
  <si>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</si>
  <si>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</si>
  <si>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</si>
  <si>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</si>
  <si>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</si>
  <si>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</si>
  <si>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</si>
  <si>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</si>
  <si>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</si>
  <si>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</si>
  <si>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</si>
  <si>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</si>
  <si>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</si>
  <si>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</si>
  <si>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</si>
  <si>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</si>
  <si>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</si>
  <si>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</si>
  <si>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</si>
  <si>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</si>
  <si>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</si>
  <si>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</si>
  <si>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</si>
  <si>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</si>
  <si>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</si>
  <si>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</si>
  <si>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</si>
  <si>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</si>
  <si>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</si>
  <si>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</si>
  <si>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</si>
  <si>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</si>
  <si>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</si>
  <si>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</si>
  <si>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</si>
  <si>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</si>
  <si>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</si>
  <si>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</si>
  <si>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</si>
  <si>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</si>
  <si>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</si>
  <si>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</si>
  <si>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</si>
  <si>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</si>
  <si>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</si>
  <si>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</si>
  <si>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</si>
  <si>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</si>
  <si>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</si>
  <si>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</si>
  <si>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</si>
  <si>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</si>
  <si>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</si>
  <si>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</si>
  <si>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</si>
  <si>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</si>
  <si>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</si>
  <si>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</si>
  <si>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</si>
  <si>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</si>
  <si>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</si>
  <si>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</si>
  <si>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</si>
  <si>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</si>
  <si>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</si>
  <si>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</si>
  <si>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</si>
  <si>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</si>
  <si>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</si>
  <si>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</si>
  <si>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</si>
  <si>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</si>
  <si>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</si>
  <si>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</si>
  <si>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</si>
  <si>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</si>
  <si>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</si>
  <si>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</si>
  <si>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</si>
  <si>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</si>
  <si>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</si>
  <si>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</si>
  <si>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</si>
  <si>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</si>
  <si>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</si>
  <si>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</si>
  <si>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</si>
  <si>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</si>
  <si>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</si>
  <si>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</si>
  <si>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</si>
  <si>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</si>
  <si>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</si>
  <si>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</si>
  <si>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</si>
  <si>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</si>
  <si>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</si>
  <si>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</si>
  <si>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</si>
  <si>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</si>
  <si>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</si>
  <si>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</si>
  <si>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</si>
  <si>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</si>
  <si>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</si>
  <si>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</si>
  <si>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</si>
  <si>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</si>
  <si>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</si>
  <si>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</si>
  <si>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</si>
  <si>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</si>
  <si>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</si>
  <si>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</si>
  <si>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</si>
  <si>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</si>
  <si>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</si>
  <si>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</si>
  <si>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</si>
  <si>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</si>
  <si>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</si>
  <si>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</si>
  <si>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</si>
  <si>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</si>
  <si>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</si>
  <si>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</si>
  <si>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</si>
  <si>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</si>
  <si>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</si>
  <si>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</si>
  <si>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</si>
  <si>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</si>
  <si>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</si>
  <si>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</si>
  <si>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</si>
  <si>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</si>
  <si>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</si>
  <si>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</si>
  <si>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</si>
  <si>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</si>
  <si>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</si>
  <si>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</si>
  <si>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</si>
  <si>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</si>
  <si>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</si>
  <si>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</si>
  <si>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</si>
  <si>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</si>
  <si>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</si>
  <si>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</si>
  <si>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</si>
  <si>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</si>
  <si>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</si>
  <si>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</si>
  <si>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</si>
  <si>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</si>
  <si>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</si>
  <si>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</si>
  <si>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</si>
  <si>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</si>
  <si>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</si>
  <si>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</si>
  <si>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</si>
  <si>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</si>
  <si>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</si>
  <si>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</si>
  <si>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</si>
  <si>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</si>
  <si>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</si>
  <si>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</si>
  <si>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</si>
  <si>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</si>
  <si>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</si>
  <si>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</si>
  <si>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</si>
  <si>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</si>
  <si>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</si>
  <si>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</si>
  <si>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</si>
  <si>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</si>
  <si>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</si>
  <si>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</si>
  <si>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</si>
  <si>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</si>
  <si>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</si>
  <si>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</si>
  <si>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</si>
  <si>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</si>
  <si>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</si>
  <si>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</si>
  <si>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</si>
  <si>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</si>
  <si>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</si>
  <si>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</si>
  <si>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</si>
  <si>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</si>
  <si>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</si>
  <si>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</si>
  <si>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</si>
  <si>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</si>
  <si>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</si>
  <si>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</si>
  <si>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</si>
  <si>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</si>
  <si>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</si>
  <si>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</si>
  <si>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</si>
  <si>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</si>
  <si>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</si>
  <si>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</si>
  <si>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</si>
  <si>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</si>
  <si>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</si>
  <si>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</si>
  <si>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</si>
  <si>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</si>
  <si>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</si>
  <si>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</si>
  <si>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</si>
  <si>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</si>
  <si>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</si>
  <si>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</si>
  <si>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</si>
  <si>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</si>
  <si>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</si>
  <si>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</si>
  <si>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</si>
  <si>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</si>
  <si>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</si>
  <si>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</si>
  <si>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</si>
  <si>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</si>
  <si>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</si>
  <si>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</si>
  <si>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</si>
  <si>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</si>
  <si>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</si>
  <si>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</si>
  <si>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</si>
  <si>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</si>
  <si>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</si>
  <si>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</si>
  <si>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</si>
  <si>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</si>
  <si>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</si>
  <si>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</si>
  <si>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</si>
  <si>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</si>
  <si>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</si>
  <si>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</si>
  <si>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</si>
  <si>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</si>
  <si>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</si>
  <si>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</si>
  <si>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</si>
  <si>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</si>
  <si>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</si>
  <si>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</si>
  <si>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</si>
  <si>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</si>
  <si>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</si>
  <si>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</si>
  <si>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</si>
  <si>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</si>
  <si>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</si>
  <si>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</si>
  <si>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</si>
  <si>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</si>
  <si>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</si>
  <si>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</si>
  <si>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</si>
  <si>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</si>
  <si>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</si>
  <si>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</si>
  <si>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</si>
  <si>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</si>
  <si>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</si>
  <si>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</si>
  <si>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</si>
  <si>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</si>
  <si>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</si>
  <si>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</si>
  <si>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</si>
  <si>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</si>
  <si>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</si>
  <si>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</si>
  <si>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</si>
  <si>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</si>
  <si>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</si>
  <si>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</si>
  <si>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</si>
  <si>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</si>
  <si>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</si>
  <si>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</si>
  <si>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</si>
  <si>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</si>
  <si>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</si>
  <si>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</si>
  <si>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</si>
  <si>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</si>
  <si>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</si>
  <si>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</si>
  <si>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</si>
  <si>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</si>
  <si>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</si>
  <si>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</si>
  <si>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</si>
  <si>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</si>
  <si>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</si>
  <si>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</si>
  <si>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</si>
  <si>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</si>
  <si>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</si>
  <si>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</si>
  <si>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</si>
  <si>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</si>
  <si>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</si>
  <si>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</si>
  <si>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</si>
  <si>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</si>
  <si>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</si>
  <si>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</si>
  <si>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</si>
  <si>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</si>
  <si>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</si>
  <si>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</si>
  <si>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</si>
  <si>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</si>
  <si>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</si>
  <si>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</si>
  <si>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</si>
  <si>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</si>
  <si>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</si>
  <si>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</si>
  <si>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</si>
  <si>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</si>
  <si>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</si>
  <si>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</si>
  <si>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</si>
  <si>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</si>
  <si>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</si>
  <si>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</si>
  <si>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</si>
  <si>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</si>
  <si>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</si>
  <si>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</si>
  <si>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</si>
  <si>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</si>
  <si>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</si>
  <si>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</si>
  <si>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</si>
  <si>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</si>
  <si>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</si>
  <si>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</si>
  <si>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</si>
  <si>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</si>
  <si>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</si>
  <si>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</si>
  <si>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</si>
  <si>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</si>
  <si>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</si>
  <si>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</si>
  <si>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</si>
  <si>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</si>
  <si>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</si>
  <si>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</si>
  <si>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</si>
  <si>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</si>
  <si>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</si>
  <si>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</si>
  <si>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</si>
  <si>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</si>
  <si>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</si>
  <si>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</si>
  <si>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</si>
  <si>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</si>
  <si>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</si>
  <si>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</si>
  <si>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</si>
  <si>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</si>
  <si>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</si>
  <si>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</si>
  <si>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</si>
  <si>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</si>
  <si>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</si>
  <si>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</si>
  <si>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</si>
  <si>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</si>
  <si>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</si>
  <si>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</si>
  <si>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</si>
  <si>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</si>
  <si>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</si>
  <si>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</si>
  <si>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</si>
  <si>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</si>
  <si>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</si>
  <si>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</si>
  <si>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</si>
  <si>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</si>
  <si>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</si>
  <si>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</si>
  <si>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</si>
  <si>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</si>
  <si>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</si>
  <si>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</si>
  <si>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</si>
  <si>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</si>
  <si>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</si>
  <si>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</si>
  <si>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</si>
  <si>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</si>
  <si>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</si>
  <si>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</si>
  <si>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</si>
  <si>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</si>
  <si>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</si>
  <si>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</si>
  <si>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</si>
  <si>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</si>
  <si>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</si>
  <si>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</si>
  <si>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</si>
  <si>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</si>
  <si>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</si>
  <si>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</si>
  <si>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</si>
  <si>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</si>
  <si>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</si>
  <si>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</si>
  <si>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</si>
  <si>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</si>
  <si>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</si>
  <si>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</si>
  <si>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</si>
  <si>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</si>
  <si>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</si>
  <si>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</si>
  <si>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</si>
  <si>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</si>
  <si>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</si>
  <si>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</si>
  <si>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</si>
  <si>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</si>
  <si>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</si>
  <si>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</si>
  <si>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</si>
  <si>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</si>
  <si>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</si>
  <si>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</si>
  <si>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</si>
  <si>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</si>
  <si>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</si>
  <si>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</si>
  <si>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</si>
  <si>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</si>
  <si>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</si>
  <si>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</si>
  <si>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</si>
  <si>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</si>
  <si>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</si>
  <si>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</si>
  <si>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</si>
  <si>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</si>
  <si>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</si>
  <si>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</si>
  <si>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</si>
  <si>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</si>
  <si>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</si>
  <si>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</si>
  <si>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</si>
  <si>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</si>
  <si>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</si>
  <si>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</si>
  <si>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</si>
  <si>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</si>
  <si>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</si>
  <si>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</si>
  <si>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</si>
  <si>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</si>
  <si>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</si>
  <si>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</si>
  <si>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</si>
  <si>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</si>
  <si>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</si>
  <si>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</si>
  <si>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</si>
  <si>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</si>
  <si>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</si>
  <si>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</si>
  <si>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</si>
  <si>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</si>
  <si>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</si>
  <si>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</si>
  <si>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</si>
  <si>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</si>
  <si>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</si>
  <si>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</si>
  <si>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</si>
  <si>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</si>
  <si>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</si>
  <si>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</si>
  <si>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</si>
  <si>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</si>
  <si>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</si>
  <si>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</si>
  <si>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</si>
  <si>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</si>
  <si>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</si>
  <si>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</si>
  <si>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</si>
  <si>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</si>
  <si>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</si>
  <si>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</si>
  <si>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</si>
  <si>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</si>
  <si>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</si>
  <si>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</si>
  <si>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</si>
  <si>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</si>
  <si>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</si>
  <si>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</si>
  <si>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</si>
  <si>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</si>
  <si>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</si>
  <si>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</si>
  <si>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</si>
  <si>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</si>
  <si>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</si>
  <si>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</si>
  <si>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</si>
  <si>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</si>
  <si>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</si>
  <si>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</si>
  <si>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</si>
  <si>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</si>
  <si>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</si>
  <si>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</si>
  <si>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</si>
  <si>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</si>
  <si>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</si>
  <si>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</si>
  <si>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</si>
  <si>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</si>
  <si>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</si>
  <si>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</si>
  <si>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</si>
  <si>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</si>
  <si>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</si>
  <si>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</si>
  <si>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</si>
  <si>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</si>
  <si>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</si>
  <si>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</si>
  <si>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</si>
  <si>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</si>
  <si>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</si>
  <si>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</si>
  <si>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</si>
  <si>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</si>
  <si>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</si>
  <si>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</si>
  <si>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</si>
  <si>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</si>
  <si>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</si>
  <si>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</si>
  <si>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</si>
  <si>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</si>
  <si>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</si>
  <si>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</si>
  <si>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</si>
  <si>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</si>
  <si>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</si>
  <si>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</si>
  <si>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</si>
  <si>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</si>
  <si>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</si>
  <si>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</si>
  <si>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</si>
  <si>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</si>
  <si>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</si>
  <si>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</si>
  <si>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</si>
  <si>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</si>
  <si>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</si>
  <si>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</si>
  <si>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</si>
  <si>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</si>
  <si>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</si>
  <si>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</si>
  <si>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</si>
  <si>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</si>
  <si>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</si>
  <si>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</si>
  <si>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</si>
  <si>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</si>
  <si>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</si>
  <si>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</si>
  <si>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</si>
  <si>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</si>
  <si>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</si>
  <si>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</si>
  <si>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</si>
  <si>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</si>
  <si>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</si>
  <si>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</si>
  <si>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</si>
  <si>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</si>
  <si>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</si>
  <si>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</si>
  <si>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</si>
  <si>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</si>
  <si>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</si>
  <si>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</si>
  <si>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</si>
  <si>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</si>
  <si>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</si>
  <si>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</si>
  <si>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</si>
  <si>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</si>
  <si>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</si>
  <si>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</si>
  <si>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</si>
  <si>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</si>
  <si>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</si>
  <si>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</si>
  <si>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</si>
  <si>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</si>
  <si>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</si>
  <si>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</si>
  <si>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</si>
  <si>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</si>
  <si>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</si>
  <si>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</si>
  <si>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</si>
  <si>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</si>
  <si>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</si>
  <si>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</si>
  <si>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</si>
  <si>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</si>
  <si>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</si>
  <si>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</si>
  <si>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</si>
  <si>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</si>
  <si>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</si>
  <si>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</si>
  <si>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</si>
  <si>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</si>
  <si>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</si>
  <si>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</si>
  <si>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</si>
  <si>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</si>
  <si>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</si>
  <si>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</si>
  <si>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</si>
  <si>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</si>
  <si>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</si>
  <si>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</si>
  <si>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</si>
  <si>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</si>
  <si>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</si>
  <si>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</si>
  <si>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</si>
  <si>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</si>
  <si>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</si>
  <si>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</si>
  <si>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</si>
  <si>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</si>
  <si>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</si>
  <si>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</si>
  <si>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</si>
  <si>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</si>
  <si>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</si>
  <si>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</si>
  <si>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</si>
  <si>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</si>
  <si>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</si>
  <si>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</si>
  <si>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</si>
  <si>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</si>
  <si>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</si>
  <si>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</si>
  <si>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</si>
  <si>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</si>
  <si>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</si>
  <si>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</si>
  <si>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</si>
  <si>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</si>
  <si>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</si>
  <si>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</si>
  <si>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</si>
  <si>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</si>
  <si>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</si>
  <si>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</si>
  <si>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</si>
  <si>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</si>
  <si>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</si>
  <si>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</si>
  <si>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</si>
  <si>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</si>
  <si>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</si>
  <si>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</si>
  <si>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</si>
  <si>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</si>
  <si>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</si>
  <si>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</si>
  <si>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</si>
  <si>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</si>
  <si>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</si>
  <si>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</si>
  <si>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</si>
  <si>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</si>
  <si>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</si>
  <si>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</si>
  <si>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</si>
  <si>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</si>
  <si>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</si>
  <si>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</si>
  <si>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</si>
  <si>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</si>
  <si>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</si>
  <si>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</si>
  <si>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</si>
  <si>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</si>
  <si>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</si>
  <si>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</si>
  <si>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</si>
  <si>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</si>
  <si>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</si>
  <si>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</si>
  <si>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</si>
  <si>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</si>
  <si>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</si>
  <si>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</si>
  <si>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</si>
  <si>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</si>
  <si>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</si>
  <si>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</si>
  <si>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</si>
  <si>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</si>
  <si>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</si>
  <si>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</si>
  <si>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</si>
  <si>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</si>
  <si>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</si>
  <si>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</si>
  <si>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</si>
  <si>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</si>
  <si>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</si>
  <si>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</si>
  <si>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</si>
  <si>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</si>
  <si>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</si>
  <si>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</si>
  <si>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</si>
  <si>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</si>
  <si>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</si>
  <si>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</si>
  <si>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</si>
  <si>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</si>
  <si>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</si>
  <si>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</si>
  <si>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</si>
  <si>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</si>
  <si>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</si>
  <si>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</si>
  <si>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</si>
  <si>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</si>
  <si>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</si>
  <si>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</si>
  <si>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</si>
  <si>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</si>
  <si>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</si>
  <si>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</si>
  <si>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</si>
  <si>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</si>
  <si>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</si>
  <si>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</si>
  <si>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</si>
  <si>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</si>
  <si>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</si>
  <si>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</si>
  <si>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</si>
  <si>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</si>
  <si>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</si>
  <si>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</si>
  <si>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</si>
  <si>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</si>
  <si>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</si>
  <si>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</si>
  <si>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</si>
  <si>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</si>
  <si>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</si>
  <si>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</si>
  <si>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</si>
  <si>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</si>
  <si>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</si>
  <si>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</si>
  <si>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</si>
  <si>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</si>
  <si>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</si>
  <si>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</si>
  <si>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</si>
  <si>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</si>
  <si>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</si>
  <si>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</si>
  <si>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</si>
  <si>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</si>
  <si>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</si>
  <si>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</si>
  <si>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</si>
  <si>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</si>
  <si>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</si>
  <si>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</si>
  <si>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</si>
  <si>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</si>
  <si>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</si>
  <si>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</si>
  <si>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</si>
  <si>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</si>
  <si>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</si>
  <si>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</si>
  <si>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</si>
  <si>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</si>
  <si>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</si>
  <si>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</si>
  <si>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</si>
  <si>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</si>
  <si>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</si>
  <si>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</si>
  <si>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</si>
  <si>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</si>
  <si>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</si>
  <si>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</si>
  <si>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</si>
  <si>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</si>
  <si>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</si>
  <si>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</si>
  <si>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</si>
  <si>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</si>
  <si>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</si>
  <si>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</si>
  <si>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</si>
  <si>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</si>
  <si>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</si>
  <si>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</si>
  <si>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</si>
  <si>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</si>
  <si>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</si>
  <si>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</si>
  <si>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</si>
  <si>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</si>
  <si>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</si>
  <si>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</si>
  <si>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</si>
  <si>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</si>
  <si>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</si>
  <si>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</si>
  <si>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</si>
  <si>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</si>
  <si>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</si>
  <si>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</si>
  <si>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</si>
  <si>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</si>
  <si>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</si>
  <si>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</si>
  <si>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</si>
  <si>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</si>
  <si>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</si>
  <si>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</si>
  <si>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</si>
  <si>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</si>
  <si>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</si>
  <si>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</si>
  <si>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</si>
  <si>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</si>
  <si>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</si>
  <si>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</si>
  <si>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</si>
  <si>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</si>
  <si>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</si>
  <si>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</si>
  <si>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</si>
  <si>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</si>
  <si>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</si>
  <si>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</si>
  <si>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</si>
  <si>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</si>
  <si>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</si>
  <si>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</si>
  <si>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</si>
  <si>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</si>
  <si>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</si>
  <si>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</si>
  <si>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</si>
  <si>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</si>
  <si>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</si>
  <si>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</si>
  <si>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</si>
  <si>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</si>
  <si>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</si>
  <si>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</si>
  <si>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</si>
  <si>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</si>
  <si>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</si>
  <si>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</si>
  <si>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</si>
  <si>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</si>
  <si>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</si>
  <si>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</si>
  <si>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</si>
  <si>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</si>
  <si>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</si>
  <si>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</si>
  <si>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</si>
  <si>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</si>
  <si>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</si>
  <si>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</si>
  <si>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</si>
  <si>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</si>
  <si>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</si>
  <si>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</si>
  <si>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</si>
  <si>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</si>
  <si>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</si>
  <si>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</si>
  <si>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</si>
  <si>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</si>
  <si>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</si>
  <si>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</si>
  <si>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</si>
  <si>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</si>
  <si>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</si>
  <si>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</si>
  <si>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</si>
  <si>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</si>
  <si>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</si>
  <si>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</si>
  <si>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</si>
  <si>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</si>
  <si>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</si>
  <si>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</si>
  <si>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</si>
  <si>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</si>
  <si>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</si>
  <si>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</si>
  <si>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</si>
  <si>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</si>
  <si>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</si>
  <si>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</si>
  <si>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</si>
  <si>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</si>
  <si>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</si>
  <si>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</si>
  <si>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</si>
  <si>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</si>
  <si>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</si>
  <si>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</si>
  <si>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</si>
  <si>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</si>
  <si>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</si>
  <si>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</si>
  <si>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</si>
  <si>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</si>
  <si>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</si>
  <si>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</si>
  <si>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</si>
  <si>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</si>
  <si>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</si>
  <si>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</si>
  <si>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</si>
  <si>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</si>
  <si>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</si>
  <si>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</si>
  <si>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</si>
  <si>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</si>
  <si>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</si>
  <si>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</si>
  <si>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</si>
  <si>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</si>
  <si>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</si>
  <si>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</si>
  <si>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</si>
  <si>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</si>
  <si>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</si>
  <si>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</si>
  <si>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</si>
  <si>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</si>
  <si>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</si>
  <si>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</si>
  <si>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</si>
  <si>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</si>
  <si>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</si>
  <si>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</si>
  <si>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</si>
  <si>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</si>
  <si>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</si>
  <si>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</si>
  <si>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</si>
  <si>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</si>
  <si>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</si>
  <si>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</si>
  <si>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</si>
  <si>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</si>
  <si>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</si>
  <si>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</si>
  <si>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</si>
  <si>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</si>
  <si>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</si>
  <si>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</si>
  <si>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</si>
  <si>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</si>
  <si>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</si>
  <si>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</si>
  <si>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</si>
  <si>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</si>
  <si>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</si>
  <si>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</si>
  <si>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</si>
  <si>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</si>
  <si>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</si>
  <si>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</si>
  <si>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</si>
  <si>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</si>
  <si>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</si>
  <si>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</si>
  <si>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</si>
  <si>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</si>
  <si>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</si>
  <si>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</si>
  <si>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</si>
  <si>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</si>
  <si>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</si>
  <si>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</si>
  <si>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</si>
  <si>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</si>
  <si>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</si>
  <si>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</si>
  <si>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</si>
  <si>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</si>
  <si>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</si>
  <si>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</si>
  <si>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</si>
  <si>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</si>
  <si>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</si>
  <si>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</si>
  <si>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</si>
  <si>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</si>
  <si>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</si>
  <si>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</si>
  <si>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</si>
  <si>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</si>
  <si>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</si>
  <si>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</si>
  <si>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</si>
  <si>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</si>
  <si>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</si>
  <si>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</si>
  <si>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</si>
  <si>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</si>
  <si>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</si>
  <si>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</si>
  <si>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</si>
  <si>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</si>
  <si>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</si>
  <si>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</si>
  <si>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</si>
  <si>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</si>
  <si>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</si>
  <si>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</si>
  <si>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</si>
  <si>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</si>
  <si>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</si>
  <si>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</si>
  <si>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</si>
  <si>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</si>
  <si>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</si>
  <si>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</si>
  <si>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</si>
  <si>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</si>
  <si>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</si>
  <si>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</si>
  <si>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</si>
  <si>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</si>
  <si>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</si>
  <si>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</si>
  <si>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</si>
  <si>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</si>
  <si>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</si>
  <si>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</si>
  <si>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</si>
  <si>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</si>
  <si>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</si>
  <si>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</si>
  <si>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</si>
  <si>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</si>
  <si>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</si>
  <si>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</si>
  <si>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</si>
  <si>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</si>
  <si>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</si>
  <si>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</si>
  <si>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</si>
  <si>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</si>
  <si>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</si>
  <si>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</si>
  <si>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</si>
  <si>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</si>
  <si>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</si>
  <si>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</si>
  <si>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</si>
  <si>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</si>
  <si>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</si>
  <si>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</si>
  <si>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</si>
  <si>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</si>
  <si>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</si>
  <si>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</si>
  <si>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</si>
  <si>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</si>
  <si>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</si>
  <si>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</si>
  <si>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</si>
  <si>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</si>
  <si>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</si>
  <si>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</si>
  <si>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</si>
  <si>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</si>
  <si>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</si>
  <si>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</si>
  <si>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</si>
  <si>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</si>
  <si>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</si>
  <si>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</si>
  <si>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</si>
  <si>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</si>
  <si>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</si>
  <si>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</si>
  <si>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</si>
  <si>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</si>
  <si>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</si>
  <si>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</si>
  <si>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</si>
  <si>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</si>
  <si>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</si>
  <si>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</si>
  <si>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</si>
  <si>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</si>
  <si>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</si>
  <si>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</si>
  <si>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</si>
  <si>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</si>
  <si>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</si>
  <si>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</si>
  <si>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</si>
  <si>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</si>
  <si>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</si>
  <si>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</si>
  <si>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</si>
  <si>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</si>
  <si>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</si>
  <si>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</si>
  <si>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</si>
  <si>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</si>
  <si>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</si>
  <si>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</si>
  <si>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</si>
  <si>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</si>
  <si>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</si>
  <si>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</si>
  <si>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</si>
  <si>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</si>
  <si>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</si>
  <si>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</si>
  <si>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</si>
  <si>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</si>
  <si>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</si>
  <si>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</si>
  <si>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</si>
  <si>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</si>
  <si>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</si>
  <si>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</si>
  <si>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</si>
  <si>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</si>
  <si>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</si>
  <si>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</si>
  <si>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</si>
  <si>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</si>
  <si>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</si>
  <si>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</si>
  <si>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</si>
  <si>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</si>
  <si>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</si>
  <si>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</si>
  <si>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</si>
  <si>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</si>
  <si>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</si>
  <si>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</si>
  <si>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</si>
  <si>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</si>
  <si>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</si>
  <si>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</si>
  <si>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</si>
  <si>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</si>
  <si>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</si>
  <si>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</si>
  <si>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</si>
  <si>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</si>
  <si>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</si>
  <si>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</si>
  <si>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</si>
  <si>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</si>
  <si>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</si>
  <si>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</si>
  <si>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</si>
  <si>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</si>
  <si>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</si>
  <si>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</si>
  <si>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</si>
  <si>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</si>
  <si>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</si>
  <si>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</si>
  <si>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</si>
  <si>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</si>
  <si>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</si>
  <si>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</si>
  <si>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</si>
  <si>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</si>
  <si>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</si>
  <si>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</si>
  <si>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</si>
  <si>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</si>
  <si>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</si>
  <si>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</si>
  <si>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</si>
  <si>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</si>
  <si>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</si>
  <si>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</si>
  <si>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</si>
  <si>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</si>
  <si>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</si>
  <si>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</si>
  <si>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</si>
  <si>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</si>
  <si>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</si>
  <si>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</si>
  <si>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</si>
  <si>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</si>
  <si>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</si>
  <si>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</si>
  <si>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</si>
  <si>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</si>
  <si>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</si>
  <si>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</si>
  <si>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</si>
  <si>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</si>
  <si>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</si>
  <si>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</si>
  <si>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</si>
  <si>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</si>
  <si>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</si>
  <si>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</si>
  <si>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</si>
  <si>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</si>
  <si>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</si>
  <si>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</si>
  <si>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</si>
  <si>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</si>
  <si>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</si>
  <si>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</si>
  <si>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</si>
  <si>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</si>
  <si>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</si>
  <si>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</si>
  <si>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</si>
  <si>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</si>
  <si>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</si>
  <si>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</si>
  <si>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</si>
  <si>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</si>
  <si>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</si>
  <si>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</si>
  <si>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</si>
  <si>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</si>
  <si>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</si>
  <si>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</si>
  <si>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</si>
  <si>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</si>
  <si>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</si>
  <si>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</si>
  <si>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</si>
  <si>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</si>
  <si>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</si>
  <si>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</si>
  <si>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</si>
  <si>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</si>
  <si>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</si>
  <si>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</si>
  <si>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</si>
  <si>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</si>
  <si>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</si>
  <si>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</si>
  <si>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</si>
  <si>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</si>
  <si>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</si>
  <si>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</si>
  <si>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</si>
  <si>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</si>
  <si>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</si>
  <si>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</si>
  <si>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</si>
  <si>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</si>
  <si>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</si>
  <si>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</si>
  <si>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</si>
  <si>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</si>
  <si>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</si>
  <si>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</si>
  <si>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</si>
  <si>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</si>
  <si>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</si>
  <si>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</si>
  <si>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</si>
  <si>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</si>
  <si>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</si>
  <si>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</si>
  <si>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</si>
  <si>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</si>
  <si>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</si>
  <si>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</si>
  <si>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</si>
  <si>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</si>
  <si>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</si>
  <si>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</si>
  <si>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</si>
  <si>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</si>
  <si>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</si>
  <si>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</si>
  <si>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</si>
  <si>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</si>
  <si>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</si>
  <si>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</si>
  <si>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</si>
  <si>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</si>
  <si>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</si>
  <si>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</si>
  <si>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</si>
  <si>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</si>
  <si>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</si>
  <si>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</si>
  <si>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</si>
  <si>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</si>
  <si>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</si>
  <si>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</si>
  <si>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</si>
  <si>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</si>
  <si>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</si>
  <si>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</si>
  <si>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</si>
  <si>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</si>
  <si>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</si>
  <si>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</si>
  <si>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</si>
  <si>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</si>
  <si>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</si>
  <si>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</si>
  <si>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</si>
  <si>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</si>
  <si>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</si>
  <si>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</si>
  <si>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</si>
  <si>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</si>
  <si>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</si>
  <si>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</si>
  <si>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</si>
  <si>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</si>
  <si>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</si>
  <si>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</si>
  <si>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</si>
  <si>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</si>
  <si>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</si>
  <si>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</si>
  <si>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</si>
  <si>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</si>
  <si>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</si>
  <si>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</si>
  <si>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</si>
  <si>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</si>
  <si>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</si>
  <si>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</si>
  <si>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</si>
  <si>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</si>
  <si>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</si>
  <si>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</si>
  <si>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</si>
  <si>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</si>
  <si>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</si>
  <si>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</si>
  <si>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</si>
  <si>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</si>
  <si>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</si>
  <si>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</si>
  <si>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</si>
  <si>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</si>
  <si>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</si>
  <si>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</si>
  <si>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</si>
  <si>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</si>
  <si>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</si>
  <si>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</si>
  <si>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</si>
  <si>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</si>
  <si>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</si>
  <si>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</si>
  <si>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</si>
  <si>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</si>
  <si>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</si>
  <si>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</si>
  <si>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</si>
  <si>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</si>
  <si>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</si>
  <si>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</si>
  <si>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</si>
  <si>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</si>
  <si>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</si>
  <si>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</si>
  <si>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</si>
  <si>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</si>
  <si>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</si>
  <si>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</si>
  <si>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</si>
  <si>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</si>
  <si>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</si>
  <si>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</si>
  <si>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</si>
  <si>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</si>
  <si>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</si>
  <si>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</si>
  <si>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</si>
  <si>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</si>
  <si>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</si>
  <si>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</si>
  <si>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</si>
  <si>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</si>
  <si>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</si>
  <si>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</si>
  <si>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</si>
  <si>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</si>
  <si>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</si>
  <si>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</si>
  <si>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</si>
  <si>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</si>
  <si>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</si>
  <si>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</si>
  <si>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</si>
  <si>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</si>
  <si>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</si>
  <si>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</si>
  <si>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</si>
  <si>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</si>
  <si>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</si>
  <si>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</si>
  <si>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</si>
  <si>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</si>
  <si>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</si>
  <si>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</si>
  <si>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</si>
  <si>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</si>
  <si>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</si>
  <si>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</si>
  <si>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</si>
  <si>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</si>
  <si>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</si>
  <si>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</si>
  <si>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</si>
  <si>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</si>
  <si>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</si>
  <si>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</si>
  <si>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</si>
  <si>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</si>
  <si>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</si>
  <si>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</si>
  <si>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</si>
  <si>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</si>
  <si>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</si>
  <si>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</si>
  <si>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</si>
  <si>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</si>
  <si>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</si>
  <si>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</si>
  <si>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</si>
  <si>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</si>
  <si>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</si>
  <si>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</si>
  <si>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</si>
  <si>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</si>
  <si>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</si>
  <si>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</si>
  <si>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</si>
  <si>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</si>
  <si>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</si>
  <si>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</si>
  <si>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</si>
  <si>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</si>
  <si>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</si>
  <si>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</si>
  <si>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</si>
  <si>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</si>
  <si>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</si>
  <si>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</si>
  <si>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</si>
  <si>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</si>
  <si>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</si>
  <si>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</si>
  <si>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</si>
  <si>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</si>
  <si>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</si>
  <si>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</si>
  <si>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</si>
  <si>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</si>
  <si>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</si>
  <si>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</si>
  <si>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</si>
  <si>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</si>
  <si>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</si>
  <si>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</si>
  <si>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</si>
  <si>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</si>
  <si>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</si>
  <si>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</si>
  <si>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</si>
  <si>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</si>
  <si>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</si>
  <si>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</si>
  <si>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</si>
  <si>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</si>
  <si>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</si>
  <si>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</si>
  <si>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</si>
  <si>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</si>
  <si>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</si>
  <si>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</si>
  <si>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</si>
  <si>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</si>
  <si>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</si>
  <si>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</si>
  <si>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</si>
  <si>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</si>
  <si>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</si>
  <si>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</si>
  <si>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</si>
  <si>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</si>
  <si>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</si>
  <si>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</si>
  <si>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</si>
  <si>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</si>
  <si>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</si>
  <si>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</si>
  <si>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</si>
  <si>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</si>
  <si>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</si>
  <si>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</si>
  <si>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</si>
  <si>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</si>
  <si>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</si>
  <si>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</si>
  <si>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</si>
  <si>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</si>
  <si>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</si>
  <si>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</si>
  <si>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</si>
  <si>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</si>
  <si>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</si>
  <si>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</si>
  <si>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</si>
  <si>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</si>
  <si>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</si>
  <si>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</si>
  <si>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</si>
  <si>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</si>
  <si>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</si>
  <si>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</si>
  <si>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</si>
  <si>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</si>
  <si>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</si>
  <si>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</si>
  <si>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</si>
  <si>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</si>
  <si>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</si>
  <si>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</si>
  <si>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</si>
  <si>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</si>
  <si>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</si>
  <si>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</si>
  <si>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</si>
  <si>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</si>
  <si>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</si>
  <si>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</si>
  <si>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</si>
  <si>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</si>
  <si>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</si>
  <si>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</si>
  <si>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</si>
  <si>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</si>
  <si>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</si>
  <si>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</si>
  <si>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</si>
  <si>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</si>
  <si>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</si>
  <si>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</si>
  <si>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</si>
  <si>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</si>
  <si>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</si>
  <si>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</si>
  <si>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</si>
  <si>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</si>
  <si>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</si>
  <si>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</si>
  <si>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</si>
  <si>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</si>
  <si>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</si>
  <si>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</si>
  <si>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</si>
  <si>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</si>
  <si>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</si>
  <si>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</si>
  <si>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</si>
  <si>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</si>
  <si>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</si>
  <si>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</si>
  <si>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</si>
  <si>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</si>
  <si>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</si>
  <si>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</si>
  <si>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</si>
  <si>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</si>
  <si>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</si>
  <si>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</si>
  <si>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</si>
  <si>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</si>
  <si>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</si>
  <si>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</si>
  <si>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</si>
  <si>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</si>
  <si>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</si>
  <si>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</si>
  <si>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</si>
  <si>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</si>
  <si>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</si>
  <si>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</si>
  <si>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</si>
  <si>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</si>
  <si>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</si>
  <si>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</si>
  <si>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</si>
  <si>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</si>
  <si>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</si>
  <si>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</si>
  <si>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</si>
  <si>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</si>
  <si>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</si>
  <si>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</si>
  <si>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</si>
  <si>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</si>
  <si>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</si>
  <si>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</si>
  <si>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</si>
  <si>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</si>
  <si>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</si>
  <si>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</si>
  <si>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</si>
  <si>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</si>
  <si>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</si>
  <si>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</si>
  <si>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</si>
  <si>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</si>
  <si>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</si>
  <si>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</si>
  <si>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</si>
  <si>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</si>
  <si>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</si>
  <si>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</si>
  <si>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</si>
  <si>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</si>
  <si>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</si>
  <si>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</si>
  <si>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</si>
  <si>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</si>
  <si>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</si>
  <si>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</si>
  <si>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</si>
  <si>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</si>
  <si>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</si>
  <si>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</si>
  <si>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</si>
  <si>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</si>
  <si>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</si>
  <si>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</si>
  <si>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</si>
  <si>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</si>
  <si>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</si>
  <si>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</si>
  <si>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</si>
  <si>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</si>
  <si>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</si>
  <si>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</si>
  <si>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</si>
  <si>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</si>
  <si>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</si>
  <si>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</si>
  <si>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</si>
  <si>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</si>
  <si>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</si>
  <si>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</si>
  <si>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</si>
  <si>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</si>
  <si>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</si>
  <si>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</si>
  <si>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</si>
  <si>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</si>
  <si>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</si>
  <si>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</si>
  <si>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</si>
  <si>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</si>
  <si>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</si>
  <si>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</si>
  <si>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</si>
  <si>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</si>
  <si>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</si>
  <si>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</si>
  <si>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</si>
  <si>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</si>
  <si>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</si>
  <si>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</si>
  <si>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</si>
  <si>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</si>
  <si>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</si>
  <si>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</si>
  <si>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</si>
  <si>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</si>
  <si>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</si>
  <si>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</si>
  <si>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</si>
  <si>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</si>
  <si>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</si>
  <si>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</si>
  <si>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</si>
  <si>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</si>
  <si>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</si>
  <si>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</si>
  <si>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</si>
  <si>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</si>
  <si>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</si>
  <si>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</si>
  <si>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</si>
  <si>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</si>
  <si>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</si>
  <si>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</si>
  <si>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</si>
  <si>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</si>
  <si>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</si>
  <si>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</si>
  <si>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</si>
  <si>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</si>
  <si>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</si>
  <si>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</si>
  <si>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</si>
  <si>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</si>
  <si>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</si>
  <si>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</si>
  <si>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</si>
  <si>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</si>
  <si>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</si>
  <si>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</si>
  <si>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</si>
  <si>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</si>
  <si>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</si>
  <si>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</si>
  <si>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</si>
  <si>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</si>
  <si>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</si>
  <si>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</si>
  <si>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</si>
  <si>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</si>
  <si>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</si>
  <si>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</si>
  <si>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</si>
  <si>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</si>
  <si>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</si>
  <si>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</si>
  <si>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</si>
  <si>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</si>
  <si>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</si>
  <si>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</si>
  <si>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</si>
  <si>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</si>
  <si>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</si>
  <si>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</si>
  <si>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</si>
  <si>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</si>
  <si>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</si>
  <si>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</si>
  <si>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</si>
  <si>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</si>
  <si>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</si>
  <si>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</si>
  <si>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</si>
  <si>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</si>
  <si>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</si>
  <si>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</si>
  <si>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</si>
  <si>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</si>
  <si>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</si>
  <si>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</si>
  <si>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</si>
  <si>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</si>
  <si>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</si>
  <si>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</si>
  <si>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</si>
  <si>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</si>
  <si>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</si>
  <si>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</si>
  <si>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</si>
  <si>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</si>
  <si>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</si>
  <si>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</si>
  <si>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</si>
  <si>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</si>
  <si>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</si>
  <si>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</si>
  <si>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</si>
  <si>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</si>
  <si>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</si>
  <si>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</si>
  <si>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</si>
  <si>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</si>
  <si>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</si>
  <si>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</si>
  <si>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</si>
  <si>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</si>
  <si>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</si>
  <si>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</si>
  <si>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</si>
  <si>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</si>
  <si>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</si>
  <si>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</si>
  <si>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</si>
  <si>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</si>
  <si>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</si>
  <si>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</si>
  <si>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</si>
  <si>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</si>
  <si>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</si>
  <si>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</si>
  <si>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</si>
  <si>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</si>
  <si>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</si>
  <si>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</si>
  <si>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</si>
  <si>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</si>
  <si>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</si>
  <si>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</si>
  <si>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</si>
  <si>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</si>
  <si>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</si>
  <si>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</si>
  <si>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</si>
  <si>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</si>
  <si>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</si>
  <si>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</si>
  <si>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</si>
  <si>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</si>
  <si>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</si>
  <si>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</si>
  <si>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</si>
  <si>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</si>
  <si>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</si>
  <si>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</si>
  <si>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</si>
  <si>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</si>
  <si>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</si>
  <si>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</si>
  <si>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</si>
  <si>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</si>
  <si>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</si>
  <si>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</si>
  <si>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</si>
  <si>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</si>
  <si>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</si>
  <si>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</si>
  <si>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</si>
  <si>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</si>
  <si>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</si>
  <si>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</si>
  <si>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</si>
  <si>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</si>
  <si>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</si>
  <si>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</si>
  <si>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</si>
  <si>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</si>
  <si>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</si>
  <si>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</si>
  <si>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</si>
  <si>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</si>
  <si>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</si>
  <si>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</si>
  <si>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</si>
  <si>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</si>
  <si>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</si>
  <si>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</si>
  <si>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</si>
  <si>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</si>
  <si>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</si>
  <si>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</si>
  <si>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</si>
  <si>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</si>
  <si>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</si>
  <si>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</si>
  <si>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</si>
  <si>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</si>
  <si>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</si>
  <si>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</si>
  <si>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</si>
  <si>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</si>
  <si>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</si>
  <si>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</si>
  <si>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</si>
  <si>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</si>
  <si>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</si>
  <si>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</si>
  <si>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</si>
  <si>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</si>
  <si>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</si>
  <si>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</si>
  <si>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</si>
  <si>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</si>
  <si>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</si>
  <si>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</si>
  <si>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</si>
  <si>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</si>
  <si>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</si>
  <si>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</si>
  <si>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</si>
  <si>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</si>
  <si>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</si>
  <si>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</si>
  <si>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</si>
  <si>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</si>
  <si>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</si>
  <si>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</si>
  <si>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</si>
  <si>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</si>
  <si>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</si>
  <si>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</si>
  <si>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</si>
  <si>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</si>
  <si>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</si>
  <si>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</si>
  <si>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</si>
  <si>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</si>
  <si>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</si>
  <si>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</si>
  <si>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</si>
  <si>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</si>
  <si>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</si>
  <si>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</si>
  <si>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</si>
  <si>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</si>
  <si>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</si>
  <si>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</si>
  <si>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</si>
  <si>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</si>
  <si>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</si>
  <si>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</si>
  <si>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</si>
  <si>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</si>
  <si>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</si>
  <si>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</si>
  <si>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</si>
  <si>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</si>
  <si>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</si>
  <si>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</si>
  <si>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</si>
  <si>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</si>
  <si>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</si>
  <si>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</si>
  <si>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</si>
  <si>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</si>
  <si>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</si>
  <si>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</si>
  <si>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</si>
  <si>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</si>
  <si>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</si>
  <si>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</si>
  <si>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</si>
  <si>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</si>
  <si>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</si>
  <si>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</si>
  <si>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</si>
  <si>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</si>
  <si>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</si>
  <si>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</si>
  <si>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</si>
  <si>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</si>
  <si>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</si>
  <si>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</si>
  <si>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</si>
  <si>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</si>
  <si>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</si>
  <si>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</si>
  <si>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</si>
  <si>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</si>
  <si>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</si>
  <si>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</si>
  <si>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</si>
  <si>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</si>
  <si>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</si>
  <si>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</si>
  <si>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</si>
  <si>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</si>
  <si>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</si>
  <si>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</si>
  <si>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</si>
  <si>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</si>
  <si>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</si>
  <si>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</si>
  <si>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</si>
  <si>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</si>
  <si>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</si>
  <si>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</si>
  <si>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</si>
  <si>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</si>
  <si>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</si>
  <si>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</si>
  <si>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</si>
  <si>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</si>
  <si>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</si>
  <si>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</si>
  <si>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</si>
  <si>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</si>
  <si>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</si>
  <si>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</si>
  <si>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</si>
  <si>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</si>
  <si>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</si>
  <si>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</si>
  <si>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</si>
  <si>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</si>
  <si>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</si>
  <si>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</si>
  <si>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</si>
  <si>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</si>
  <si>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</si>
  <si>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</si>
  <si>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</si>
  <si>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</si>
  <si>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</si>
  <si>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</si>
  <si>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</si>
  <si>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</si>
  <si>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</si>
  <si>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</si>
  <si>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</si>
  <si>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</si>
  <si>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</si>
  <si>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</si>
  <si>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</si>
  <si>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</si>
  <si>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</si>
  <si>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</si>
  <si>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</si>
  <si>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</si>
  <si>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</si>
  <si>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</si>
  <si>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</si>
  <si>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</si>
  <si>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</si>
  <si>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</si>
  <si>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</si>
  <si>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</si>
  <si>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</si>
  <si>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</si>
  <si>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</si>
  <si>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</si>
  <si>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</si>
  <si>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</si>
  <si>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</si>
  <si>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</si>
  <si>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</si>
  <si>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</si>
  <si>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</si>
  <si>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</si>
  <si>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</si>
  <si>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</si>
  <si>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</si>
  <si>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</si>
  <si>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</si>
  <si>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</si>
  <si>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</si>
  <si>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</si>
  <si>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</si>
  <si>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</si>
  <si>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</si>
  <si>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</si>
  <si>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</si>
  <si>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</si>
  <si>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</si>
  <si>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</si>
  <si>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</si>
  <si>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</si>
  <si>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</si>
  <si>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</si>
  <si>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</si>
  <si>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</si>
  <si>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</si>
  <si>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</si>
  <si>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</si>
  <si>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</si>
  <si>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</si>
  <si>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</si>
  <si>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</si>
  <si>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</si>
  <si>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</si>
  <si>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</si>
  <si>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</si>
  <si>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</si>
  <si>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</si>
  <si>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</si>
  <si>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</si>
  <si>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</si>
  <si>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</si>
  <si>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</si>
  <si>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</si>
  <si>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</si>
  <si>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</si>
  <si>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</si>
  <si>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</si>
  <si>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</si>
  <si>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</si>
  <si>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</si>
  <si>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</si>
  <si>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</si>
  <si>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</si>
  <si>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</si>
  <si>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</si>
  <si>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</si>
  <si>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</si>
  <si>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</si>
  <si>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</si>
  <si>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</si>
  <si>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</si>
  <si>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</si>
  <si>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</si>
  <si>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</si>
  <si>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</si>
  <si>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</si>
  <si>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</si>
  <si>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</si>
  <si>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</si>
  <si>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</si>
  <si>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</si>
  <si>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</si>
  <si>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</si>
  <si>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</si>
  <si>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</si>
  <si>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</si>
  <si>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</si>
  <si>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</si>
  <si>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</si>
  <si>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</si>
  <si>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</si>
  <si>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</si>
  <si>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</si>
  <si>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</si>
  <si>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</si>
  <si>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</si>
  <si>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</si>
  <si>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</si>
  <si>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</si>
  <si>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</si>
  <si>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</si>
  <si>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</si>
  <si>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</si>
  <si>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</si>
  <si>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</si>
  <si>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</si>
  <si>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</si>
  <si>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</si>
  <si>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</si>
  <si>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</si>
  <si>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</si>
  <si>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</si>
  <si>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</si>
  <si>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</si>
  <si>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</si>
  <si>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</si>
  <si>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</si>
  <si>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</si>
  <si>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</si>
  <si>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</si>
  <si>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</si>
  <si>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</si>
  <si>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</si>
  <si>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</si>
  <si>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</si>
  <si>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</si>
  <si>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</si>
  <si>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</si>
  <si>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</si>
  <si>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</si>
  <si>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</si>
  <si>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</si>
  <si>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</si>
  <si>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</si>
  <si>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</si>
  <si>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</si>
  <si>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</si>
  <si>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</si>
  <si>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</si>
  <si>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</si>
  <si>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</si>
  <si>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</si>
  <si>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</si>
  <si>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</si>
  <si>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</si>
  <si>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</si>
  <si>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</si>
  <si>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</si>
  <si>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</si>
  <si>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</si>
  <si>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</si>
  <si>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</si>
  <si>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</si>
  <si>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</si>
  <si>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</si>
  <si>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</si>
  <si>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</si>
  <si>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</si>
  <si>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</si>
  <si>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</si>
  <si>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</si>
  <si>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</si>
  <si>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</si>
  <si>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</si>
  <si>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</si>
  <si>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</si>
  <si>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</si>
  <si>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</si>
  <si>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</si>
  <si>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</si>
  <si>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</si>
  <si>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</si>
  <si>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</si>
  <si>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</si>
  <si>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</si>
  <si>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</si>
  <si>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</si>
  <si>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</si>
  <si>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</si>
  <si>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</si>
  <si>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</si>
  <si>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</si>
  <si>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</si>
  <si>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</si>
  <si>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</si>
  <si>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</si>
  <si>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</si>
  <si>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</si>
  <si>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</si>
  <si>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</si>
  <si>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</si>
  <si>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</si>
  <si>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</si>
  <si>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</si>
  <si>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</si>
  <si>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</si>
  <si>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</si>
  <si>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</si>
  <si>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</si>
  <si>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</si>
  <si>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</si>
  <si>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</si>
  <si>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</si>
  <si>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</si>
  <si>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</si>
  <si>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</si>
  <si>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</si>
  <si>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</si>
  <si>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</si>
  <si>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</si>
  <si>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</si>
  <si>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</si>
  <si>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</si>
  <si>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</si>
  <si>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</si>
  <si>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</si>
  <si>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</si>
  <si>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</si>
  <si>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</si>
  <si>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</si>
  <si>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</si>
  <si>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</si>
  <si>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</si>
  <si>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</si>
  <si>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</si>
  <si>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</si>
  <si>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</si>
  <si>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</si>
  <si>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</si>
  <si>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</si>
  <si>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</si>
  <si>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</si>
  <si>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</si>
  <si>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</si>
  <si>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</si>
  <si>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</si>
  <si>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</si>
  <si>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</si>
  <si>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</si>
  <si>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</si>
  <si>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</si>
  <si>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</si>
  <si>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</si>
  <si>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</si>
  <si>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</si>
  <si>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</si>
  <si>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</si>
  <si>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</si>
  <si>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</si>
  <si>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</si>
  <si>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</si>
  <si>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</si>
  <si>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</si>
  <si>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</si>
  <si>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</si>
  <si>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</si>
  <si>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</si>
  <si>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</si>
  <si>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</si>
  <si>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</si>
  <si>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</si>
  <si>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</si>
  <si>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</si>
  <si>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</si>
  <si>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</si>
  <si>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</si>
  <si>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</si>
  <si>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</si>
  <si>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</si>
  <si>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</si>
  <si>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</si>
  <si>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</si>
  <si>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</si>
  <si>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</si>
  <si>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</si>
  <si>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</si>
  <si>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</si>
  <si>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</si>
  <si>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</si>
  <si>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</si>
  <si>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</si>
  <si>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</si>
  <si>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</si>
  <si>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</si>
  <si>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</si>
  <si>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</si>
  <si>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</si>
  <si>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</si>
  <si>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</si>
  <si>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</si>
  <si>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</si>
  <si>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</si>
  <si>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</si>
  <si>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</si>
  <si>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</si>
  <si>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</si>
  <si>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</si>
  <si>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</si>
  <si>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</si>
  <si>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</si>
  <si>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</si>
  <si>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</si>
  <si>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</si>
  <si>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</si>
  <si>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</si>
  <si>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</si>
  <si>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</si>
  <si>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</si>
  <si>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</si>
  <si>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</si>
  <si>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</si>
  <si>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</si>
  <si>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</si>
  <si>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</si>
  <si>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</si>
  <si>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</si>
  <si>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</si>
  <si>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</si>
  <si>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</si>
  <si>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</si>
  <si>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</si>
  <si>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</si>
  <si>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</si>
  <si>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</si>
  <si>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</si>
  <si>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</si>
  <si>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</si>
  <si>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</si>
  <si>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</si>
  <si>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</si>
  <si>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</si>
  <si>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</si>
  <si>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</si>
  <si>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</si>
  <si>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</si>
  <si>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</si>
  <si>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</si>
  <si>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</si>
  <si>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</si>
  <si>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</si>
  <si>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</si>
  <si>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</si>
  <si>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</si>
  <si>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</si>
  <si>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</si>
  <si>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</si>
  <si>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</si>
  <si>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</si>
  <si>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</si>
  <si>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</si>
  <si>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</si>
  <si>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</si>
  <si>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</si>
  <si>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</si>
  <si>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</si>
  <si>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</si>
  <si>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</si>
  <si>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</si>
  <si>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</si>
  <si>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</si>
  <si>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</si>
  <si>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</si>
  <si>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</si>
  <si>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</si>
  <si>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</si>
  <si>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</si>
  <si>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</si>
  <si>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</si>
  <si>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</si>
  <si>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</si>
  <si>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</si>
  <si>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</si>
  <si>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</si>
  <si>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</si>
  <si>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</si>
  <si>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</si>
  <si>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</si>
  <si>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</si>
  <si>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</si>
  <si>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</si>
  <si>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</si>
  <si>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</si>
  <si>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</si>
  <si>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</si>
  <si>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</si>
  <si>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</si>
  <si>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</si>
  <si>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</si>
  <si>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</si>
  <si>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</si>
  <si>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</si>
  <si>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</si>
  <si>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</si>
  <si>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</si>
  <si>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</si>
  <si>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</si>
  <si>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</si>
  <si>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</si>
  <si>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</si>
  <si>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</si>
  <si>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</si>
  <si>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</si>
  <si>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</si>
  <si>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</si>
  <si>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</si>
  <si>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</si>
  <si>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</si>
  <si>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</si>
  <si>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</si>
  <si>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</si>
  <si>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</si>
  <si>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</si>
  <si>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</si>
  <si>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</si>
  <si>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</si>
  <si>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</si>
  <si>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</si>
  <si>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</si>
  <si>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</si>
  <si>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</si>
  <si>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</si>
  <si>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</si>
  <si>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</si>
  <si>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</si>
  <si>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</si>
  <si>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</si>
  <si>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</si>
  <si>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</si>
  <si>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</si>
  <si>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</si>
  <si>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</si>
  <si>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</si>
  <si>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</si>
  <si>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</si>
  <si>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</si>
  <si>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</si>
  <si>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</si>
  <si>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</si>
  <si>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</si>
  <si>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</si>
  <si>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</si>
  <si>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</si>
  <si>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</si>
  <si>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</si>
  <si>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</si>
  <si>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</si>
  <si>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</si>
  <si>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</si>
  <si>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</si>
  <si>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</si>
  <si>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</si>
  <si>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</si>
  <si>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</si>
  <si>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</si>
  <si>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</si>
  <si>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</si>
  <si>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</si>
  <si>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</si>
  <si>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</si>
  <si>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</si>
  <si>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</si>
  <si>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</si>
  <si>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</si>
  <si>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</si>
  <si>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</si>
  <si>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</si>
  <si>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</si>
  <si>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</si>
  <si>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</si>
  <si>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</si>
  <si>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</si>
  <si>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</si>
  <si>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</si>
  <si>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</si>
  <si>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</si>
  <si>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</si>
  <si>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</si>
  <si>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</si>
  <si>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</si>
  <si>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</si>
  <si>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</si>
  <si>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</si>
  <si>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</si>
  <si>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</si>
  <si>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</si>
  <si>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</si>
  <si>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</si>
  <si>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</si>
  <si>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</si>
  <si>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</si>
  <si>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</si>
  <si>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</si>
  <si>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</si>
  <si>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</si>
  <si>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</si>
  <si>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</si>
  <si>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</si>
  <si>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</si>
  <si>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</si>
  <si>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</si>
  <si>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</si>
  <si>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</si>
  <si>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</si>
  <si>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</si>
  <si>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</si>
  <si>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</si>
  <si>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</si>
  <si>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</si>
  <si>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</si>
  <si>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</si>
  <si>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</si>
  <si>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</si>
  <si>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</si>
  <si>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</si>
  <si>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</si>
  <si>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</si>
  <si>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</si>
  <si>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</si>
  <si>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</si>
  <si>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</si>
  <si>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</si>
  <si>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</si>
  <si>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</si>
  <si>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</si>
  <si>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</si>
  <si>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</si>
  <si>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</si>
  <si>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</si>
  <si>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</si>
  <si>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</si>
  <si>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</si>
  <si>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</si>
  <si>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</si>
  <si>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</si>
  <si>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</si>
  <si>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</si>
  <si>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</si>
  <si>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</si>
  <si>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</si>
  <si>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</si>
  <si>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</si>
  <si>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</si>
  <si>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</si>
  <si>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</si>
  <si>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</si>
  <si>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</si>
  <si>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</si>
  <si>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</si>
  <si>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</si>
  <si>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</si>
  <si>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</si>
  <si>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</si>
  <si>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</si>
  <si>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</si>
  <si>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</si>
  <si>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</si>
  <si>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</si>
  <si>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</si>
  <si>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</si>
  <si>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</si>
  <si>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</si>
  <si>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</si>
  <si>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</si>
  <si>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</si>
  <si>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</si>
  <si>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</si>
  <si>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</si>
  <si>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</si>
  <si>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</si>
  <si>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</si>
  <si>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</si>
  <si>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</si>
  <si>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</si>
  <si>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</si>
  <si>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</si>
  <si>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</si>
  <si>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</si>
  <si>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</si>
  <si>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</si>
  <si>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</si>
  <si>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</si>
  <si>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</si>
  <si>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</si>
  <si>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</si>
  <si>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</si>
  <si>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</si>
  <si>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</si>
  <si>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</si>
  <si>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</si>
  <si>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</si>
  <si>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</si>
  <si>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</si>
  <si>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</si>
  <si>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</si>
  <si>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</si>
  <si>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</si>
  <si>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</si>
  <si>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</si>
  <si>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</si>
  <si>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</si>
  <si>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</si>
  <si>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</si>
  <si>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</si>
  <si>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</si>
  <si>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</si>
  <si>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</si>
  <si>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</si>
  <si>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</si>
  <si>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</si>
  <si>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</si>
  <si>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</si>
  <si>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</si>
  <si>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</si>
  <si>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</si>
  <si>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</si>
  <si>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</si>
  <si>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</si>
  <si>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</si>
  <si>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</si>
  <si>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</si>
  <si>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</si>
  <si>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</si>
  <si>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</si>
  <si>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</si>
  <si>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</si>
  <si>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</si>
  <si>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</si>
  <si>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</si>
  <si>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</si>
  <si>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</si>
  <si>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</si>
  <si>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</si>
  <si>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</si>
  <si>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</si>
  <si>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</si>
  <si>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</si>
  <si>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</si>
  <si>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</si>
  <si>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</si>
  <si>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</si>
  <si>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</si>
  <si>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</si>
  <si>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</si>
  <si>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</si>
  <si>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</si>
  <si>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</si>
  <si>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</si>
  <si>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</si>
  <si>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</si>
  <si>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</si>
  <si>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</si>
  <si>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</si>
  <si>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</si>
  <si>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</si>
  <si>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</si>
  <si>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</si>
  <si>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</si>
  <si>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</si>
  <si>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</si>
  <si>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</si>
  <si>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</si>
  <si>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</si>
  <si>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</si>
  <si>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</si>
  <si>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</si>
  <si>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</si>
  <si>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</si>
  <si>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</si>
  <si>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</si>
  <si>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</si>
  <si>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</si>
  <si>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</si>
  <si>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</si>
  <si>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</si>
  <si>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</si>
  <si>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</si>
  <si>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</si>
  <si>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</si>
  <si>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</si>
  <si>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</si>
  <si>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</si>
  <si>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</si>
  <si>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</si>
  <si>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</si>
  <si>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</si>
  <si>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</si>
  <si>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</si>
  <si>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</si>
  <si>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</si>
  <si>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</si>
  <si>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</si>
  <si>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</si>
  <si>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</si>
  <si>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</si>
  <si>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</si>
  <si>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</si>
  <si>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</si>
  <si>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</si>
  <si>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</si>
  <si>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</si>
  <si>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</si>
  <si>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</si>
  <si>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</si>
  <si>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</si>
  <si>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</si>
  <si>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</si>
  <si>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</si>
  <si>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</si>
  <si>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</si>
  <si>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</si>
  <si>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</si>
  <si>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</si>
  <si>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</si>
  <si>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</si>
  <si>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</si>
  <si>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</si>
  <si>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</si>
  <si>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</si>
  <si>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</si>
  <si>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</si>
  <si>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</si>
  <si>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</si>
  <si>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</si>
  <si>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</si>
  <si>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</si>
  <si>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</si>
  <si>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</si>
  <si>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</si>
  <si>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</si>
  <si>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</si>
  <si>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</si>
  <si>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</si>
  <si>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</si>
  <si>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</si>
  <si>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</si>
  <si>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</si>
  <si>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</si>
  <si>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</si>
  <si>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</si>
  <si>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</si>
  <si>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</si>
  <si>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</si>
  <si>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</si>
  <si>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</si>
  <si>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</si>
  <si>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</si>
  <si>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</si>
  <si>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</si>
  <si>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</si>
  <si>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</si>
  <si>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</si>
  <si>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</si>
  <si>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</si>
  <si>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</si>
  <si>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</si>
  <si>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</si>
  <si>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</si>
  <si>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</si>
  <si>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</si>
  <si>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</si>
  <si>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</si>
  <si>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</si>
  <si>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</si>
  <si>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</si>
  <si>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</si>
  <si>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</si>
  <si>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</si>
  <si>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</si>
  <si>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</si>
  <si>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</si>
  <si>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</si>
  <si>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</si>
  <si>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</si>
  <si>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</si>
  <si>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</si>
  <si>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</si>
  <si>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</si>
  <si>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</si>
  <si>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</si>
  <si>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</si>
  <si>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</si>
  <si>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</si>
  <si>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</si>
  <si>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</si>
  <si>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</si>
  <si>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</si>
  <si>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</si>
  <si>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</si>
  <si>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</si>
  <si>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</si>
  <si>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</si>
  <si>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</si>
  <si>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</si>
  <si>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</si>
  <si>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</si>
  <si>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</si>
  <si>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</si>
  <si>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</si>
  <si>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</si>
  <si>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</si>
  <si>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</si>
  <si>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</si>
  <si>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</si>
  <si>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</si>
  <si>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</si>
  <si>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</si>
  <si>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</si>
  <si>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</si>
  <si>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</si>
  <si>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</si>
  <si>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</si>
  <si>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</si>
  <si>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</si>
  <si>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</si>
  <si>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</si>
  <si>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</si>
  <si>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</si>
  <si>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</si>
  <si>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</si>
  <si>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</si>
  <si>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</si>
  <si>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</si>
  <si>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</si>
  <si>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</si>
  <si>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</si>
  <si>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</si>
  <si>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</si>
  <si>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</si>
  <si>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</si>
  <si>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</si>
  <si>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</si>
  <si>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</si>
  <si>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</si>
  <si>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</si>
  <si>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</si>
  <si>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</si>
  <si>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</si>
  <si>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</si>
  <si>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</si>
  <si>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</si>
  <si>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</si>
  <si>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</si>
  <si>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</si>
  <si>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</si>
  <si>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</si>
  <si>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</si>
  <si>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</si>
  <si>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</si>
  <si>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</si>
  <si>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</si>
  <si>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</si>
  <si>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</si>
  <si>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</si>
  <si>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</si>
  <si>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</si>
  <si>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</si>
  <si>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</si>
  <si>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</si>
  <si>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</si>
  <si>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</si>
  <si>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</si>
  <si>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</si>
  <si>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</si>
  <si>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</si>
  <si>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</si>
  <si>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</si>
  <si>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</si>
  <si>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</si>
  <si>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</si>
  <si>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</si>
  <si>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</si>
  <si>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</si>
  <si>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</si>
  <si>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</si>
  <si>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</si>
  <si>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</si>
  <si>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</si>
  <si>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</si>
  <si>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</si>
  <si>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</si>
  <si>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</si>
  <si>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</si>
  <si>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</si>
  <si>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</si>
  <si>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</si>
  <si>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</si>
  <si>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</si>
  <si>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</si>
  <si>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</si>
  <si>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</si>
  <si>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</si>
  <si>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</si>
  <si>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</si>
  <si>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</si>
  <si>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</si>
  <si>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</si>
  <si>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</si>
  <si>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</si>
  <si>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</si>
  <si>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</si>
  <si>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</si>
  <si>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</si>
  <si>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</si>
  <si>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</si>
  <si>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</si>
  <si>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</si>
  <si>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</si>
  <si>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</si>
  <si>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</si>
  <si>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</si>
  <si>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</si>
  <si>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</si>
  <si>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</si>
  <si>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</si>
  <si>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</si>
  <si>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</si>
  <si>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</si>
  <si>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</si>
  <si>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</si>
  <si>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</si>
  <si>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</si>
  <si>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</si>
  <si>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</si>
  <si>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</si>
  <si>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</si>
  <si>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</si>
  <si>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</si>
  <si>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</si>
  <si>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</si>
  <si>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</si>
  <si>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</si>
  <si>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</si>
  <si>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</si>
  <si>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</si>
  <si>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</si>
  <si>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</si>
  <si>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</si>
  <si>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</si>
  <si>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</si>
  <si>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</si>
  <si>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</si>
  <si>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</si>
  <si>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</si>
  <si>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</si>
  <si>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</si>
  <si>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</si>
  <si>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</si>
  <si>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</si>
  <si>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</si>
  <si>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</si>
  <si>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</si>
  <si>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</si>
  <si>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</si>
  <si>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</si>
  <si>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</si>
  <si>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</si>
  <si>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</si>
  <si>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</si>
  <si>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</si>
  <si>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</si>
  <si>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</si>
  <si>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</si>
  <si>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</si>
  <si>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</si>
  <si>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</si>
  <si>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</si>
  <si>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</si>
  <si>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</si>
  <si>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</si>
  <si>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</si>
  <si>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</si>
  <si>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</si>
  <si>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</si>
  <si>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</si>
  <si>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</si>
  <si>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</si>
  <si>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</si>
  <si>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</si>
  <si>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</si>
  <si>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</si>
  <si>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</si>
  <si>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</si>
  <si>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</si>
  <si>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</si>
  <si>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</si>
  <si>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</si>
  <si>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</si>
  <si>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</si>
  <si>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</si>
  <si>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</si>
  <si>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</si>
  <si>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</si>
  <si>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</si>
  <si>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</si>
  <si>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</si>
  <si>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</si>
  <si>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</si>
  <si>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</si>
  <si>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</si>
  <si>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</si>
  <si>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</si>
  <si>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</si>
  <si>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</si>
  <si>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</si>
  <si>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</si>
  <si>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</si>
  <si>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</si>
  <si>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</si>
  <si>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</si>
  <si>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</si>
  <si>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</si>
  <si>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</si>
  <si>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</si>
  <si>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</si>
  <si>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</si>
  <si>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</si>
  <si>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</si>
  <si>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</si>
  <si>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</si>
  <si>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</si>
  <si>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</si>
  <si>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</si>
  <si>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</si>
  <si>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</si>
  <si>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</si>
  <si>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</si>
  <si>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</si>
  <si>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</si>
  <si>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</si>
  <si>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</si>
  <si>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</si>
  <si>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</si>
  <si>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</si>
  <si>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</si>
  <si>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</si>
  <si>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</si>
  <si>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</si>
  <si>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</si>
  <si>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</si>
  <si>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</si>
  <si>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</si>
  <si>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</si>
  <si>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</si>
  <si>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</si>
  <si>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</si>
  <si>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</si>
  <si>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</si>
  <si>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</si>
  <si>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</si>
  <si>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</si>
  <si>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</si>
  <si>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</si>
  <si>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</si>
  <si>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</si>
  <si>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</si>
  <si>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</si>
  <si>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</si>
  <si>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</si>
  <si>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</si>
  <si>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</si>
  <si>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</si>
  <si>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</si>
  <si>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</si>
  <si>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</si>
  <si>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</si>
  <si>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</si>
  <si>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</si>
  <si>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</si>
  <si>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</si>
  <si>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</si>
  <si>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</si>
  <si>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</si>
  <si>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</si>
  <si>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</si>
  <si>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</si>
  <si>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</si>
  <si>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</si>
  <si>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</si>
  <si>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</si>
  <si>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</si>
  <si>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</si>
  <si>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</si>
  <si>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</si>
  <si>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</si>
  <si>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</si>
  <si>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</si>
  <si>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</si>
  <si>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</si>
  <si>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</si>
  <si>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</si>
  <si>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</si>
  <si>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</si>
  <si>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</si>
  <si>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</si>
  <si>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</si>
  <si>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</si>
  <si>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</si>
  <si>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</si>
  <si>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</si>
  <si>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</si>
  <si>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</si>
  <si>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</si>
  <si>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</si>
  <si>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</si>
  <si>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</si>
  <si>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</si>
  <si>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</si>
  <si>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</si>
  <si>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</si>
  <si>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</si>
  <si>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</si>
  <si>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</si>
  <si>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</si>
  <si>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</si>
  <si>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</si>
  <si>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</si>
  <si>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</si>
  <si>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</si>
  <si>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</si>
  <si>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</si>
  <si>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</si>
  <si>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</si>
  <si>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</si>
  <si>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</si>
  <si>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</si>
  <si>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</si>
  <si>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</si>
  <si>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</si>
  <si>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</si>
  <si>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</si>
  <si>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</si>
  <si>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</si>
  <si>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</si>
  <si>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</si>
  <si>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</si>
  <si>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</si>
  <si>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</si>
  <si>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</si>
  <si>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</si>
  <si>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</si>
  <si>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</si>
  <si>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</si>
  <si>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</si>
  <si>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</si>
  <si>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</si>
  <si>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</si>
  <si>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</si>
  <si>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</si>
  <si>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</si>
  <si>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</si>
  <si>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</si>
  <si>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</si>
  <si>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</si>
  <si>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</si>
  <si>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</si>
  <si>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</si>
  <si>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</si>
  <si>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</si>
  <si>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</si>
  <si>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</si>
  <si>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</si>
  <si>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</si>
  <si>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</si>
  <si>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</si>
  <si>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</si>
  <si>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</si>
  <si>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</si>
  <si>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</si>
  <si>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</si>
  <si>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</si>
  <si>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</si>
  <si>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</si>
  <si>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</si>
  <si>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</si>
  <si>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</si>
  <si>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</si>
  <si>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</si>
  <si>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</si>
  <si>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</si>
  <si>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</si>
  <si>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</si>
  <si>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</si>
  <si>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</si>
  <si>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</si>
  <si>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</si>
  <si>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</si>
  <si>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</si>
  <si>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</si>
  <si>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</si>
  <si>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</si>
  <si>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</si>
  <si>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</si>
  <si>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</si>
  <si>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</si>
  <si>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</si>
  <si>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</si>
  <si>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</si>
  <si>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</si>
  <si>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</si>
  <si>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</si>
  <si>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</si>
  <si>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</si>
  <si>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</si>
  <si>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</si>
  <si>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</si>
  <si>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</si>
  <si>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</si>
  <si>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</si>
  <si>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</si>
  <si>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</si>
  <si>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</si>
  <si>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</si>
  <si>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</si>
  <si>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</si>
  <si>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</si>
  <si>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</si>
  <si>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</si>
  <si>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</si>
  <si>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</si>
  <si>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</si>
  <si>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</si>
  <si>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</si>
  <si>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</si>
  <si>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</si>
  <si>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</si>
  <si>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</si>
  <si>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</si>
  <si>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</si>
  <si>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</si>
  <si>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</si>
  <si>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</si>
  <si>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</si>
  <si>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</si>
  <si>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</si>
  <si>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</si>
  <si>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</si>
  <si>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</si>
  <si>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</si>
  <si>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</si>
  <si>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</si>
  <si>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</si>
  <si>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</si>
  <si>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</si>
  <si>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</si>
  <si>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</si>
  <si>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</si>
  <si>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</si>
  <si>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</si>
  <si>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</si>
  <si>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</si>
  <si>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</si>
  <si>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</si>
  <si>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</si>
  <si>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</si>
  <si>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</si>
  <si>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</si>
  <si>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</si>
  <si>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</si>
  <si>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</si>
  <si>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</si>
  <si>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</si>
  <si>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</si>
  <si>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</si>
  <si>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</si>
  <si>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</si>
  <si>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</si>
  <si>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</si>
  <si>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</si>
  <si>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</si>
  <si>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</si>
  <si>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</si>
  <si>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</si>
  <si>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</si>
  <si>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</si>
  <si>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</si>
  <si>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</si>
  <si>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</si>
  <si>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</si>
  <si>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</si>
  <si>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</si>
  <si>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</si>
  <si>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</si>
  <si>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</si>
  <si>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</si>
  <si>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</si>
  <si>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</si>
  <si>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</si>
  <si>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</si>
  <si>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</si>
  <si>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</si>
  <si>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</si>
  <si>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</si>
  <si>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</si>
  <si>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</si>
  <si>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</si>
  <si>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</si>
  <si>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</si>
  <si>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</si>
  <si>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</si>
  <si>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</si>
  <si>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</si>
  <si>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</si>
  <si>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</si>
  <si>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</si>
  <si>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</si>
  <si>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</si>
  <si>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</si>
  <si>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</si>
  <si>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</si>
  <si>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</si>
  <si>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</si>
  <si>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</si>
  <si>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</si>
  <si>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</si>
  <si>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</si>
  <si>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</si>
  <si>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</si>
  <si>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</si>
  <si>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</si>
  <si>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</si>
  <si>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</si>
  <si>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</si>
  <si>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</si>
  <si>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</si>
  <si>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</si>
  <si>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</si>
  <si>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</si>
  <si>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</si>
  <si>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</si>
  <si>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</si>
  <si>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</si>
  <si>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</si>
  <si>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</si>
  <si>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</si>
  <si>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</si>
  <si>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</si>
  <si>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</si>
  <si>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</si>
  <si>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</si>
  <si>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</si>
  <si>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</si>
  <si>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</si>
  <si>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</si>
  <si>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</si>
  <si>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</si>
  <si>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</si>
  <si>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</si>
  <si>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</si>
  <si>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</si>
  <si>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</si>
  <si>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</si>
  <si>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</si>
  <si>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</si>
  <si>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</si>
  <si>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</si>
  <si>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</si>
  <si>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</si>
  <si>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</si>
  <si>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</si>
  <si>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</si>
  <si>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</si>
  <si>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</si>
  <si>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</si>
  <si>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</si>
  <si>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</si>
  <si>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</si>
  <si>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</si>
  <si>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</si>
  <si>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</si>
  <si>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</si>
  <si>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</si>
  <si>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</si>
  <si>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</si>
  <si>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</si>
  <si>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</si>
  <si>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</si>
  <si>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</si>
  <si>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</si>
  <si>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</si>
  <si>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</si>
  <si>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</si>
  <si>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</si>
  <si>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</si>
  <si>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</si>
  <si>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</si>
  <si>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</si>
  <si>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</si>
  <si>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</si>
  <si>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</si>
  <si>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</si>
  <si>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</si>
  <si>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</si>
  <si>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</si>
  <si>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</si>
  <si>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</si>
  <si>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</si>
  <si>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</si>
  <si>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</si>
  <si>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</si>
  <si>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</si>
  <si>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</si>
  <si>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</si>
  <si>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</si>
  <si>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</si>
  <si>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</si>
  <si>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</si>
  <si>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</si>
  <si>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</si>
  <si>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</si>
  <si>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</si>
  <si>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</si>
  <si>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</si>
  <si>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</si>
  <si>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</si>
  <si>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</si>
  <si>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</si>
  <si>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</si>
  <si>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</si>
  <si>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</si>
  <si>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</si>
  <si>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</si>
  <si>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</si>
  <si>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</si>
  <si>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</si>
  <si>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</si>
  <si>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</si>
  <si>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</si>
  <si>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</si>
  <si>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</si>
  <si>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</si>
  <si>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</si>
  <si>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</si>
  <si>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</si>
  <si>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</si>
  <si>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</si>
  <si>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</si>
  <si>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</si>
  <si>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</si>
  <si>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</si>
  <si>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</si>
  <si>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</si>
  <si>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</si>
  <si>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</si>
  <si>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</si>
  <si>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</si>
  <si>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</si>
  <si>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</si>
  <si>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</si>
  <si>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</si>
  <si>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</si>
  <si>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</si>
  <si>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</si>
  <si>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</si>
  <si>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</si>
  <si>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</si>
  <si>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</si>
  <si>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</si>
  <si>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</si>
  <si>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</si>
  <si>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</si>
  <si>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</si>
  <si>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</si>
  <si>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</si>
  <si>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</si>
  <si>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</si>
  <si>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</si>
  <si>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</si>
  <si>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</si>
  <si>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</si>
  <si>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</si>
  <si>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</si>
  <si>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</si>
  <si>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</si>
  <si>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</si>
  <si>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</si>
  <si>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</si>
  <si>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</si>
  <si>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</si>
  <si>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</si>
  <si>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</si>
  <si>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</si>
  <si>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</si>
  <si>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</si>
  <si>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</si>
  <si>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</si>
  <si>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</si>
  <si>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</si>
  <si>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</si>
  <si>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</si>
  <si>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</si>
  <si>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</si>
  <si>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</si>
  <si>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</si>
  <si>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</si>
  <si>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</si>
  <si>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</si>
  <si>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</si>
  <si>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</si>
  <si>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</si>
  <si>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</si>
  <si>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</si>
  <si>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</si>
  <si>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</si>
  <si>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</si>
  <si>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</si>
  <si>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</si>
  <si>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</si>
  <si>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</si>
  <si>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</si>
  <si>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</si>
  <si>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</si>
  <si>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</si>
  <si>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</si>
  <si>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</si>
  <si>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</si>
  <si>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</si>
  <si>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</si>
  <si>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</si>
  <si>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</si>
  <si>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</si>
  <si>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</si>
  <si>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</si>
  <si>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</si>
  <si>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</si>
  <si>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</si>
  <si>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</si>
  <si>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</si>
  <si>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</si>
  <si>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</si>
  <si>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</si>
  <si>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</si>
  <si>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</si>
  <si>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</si>
  <si>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</si>
  <si>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</si>
  <si>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</si>
  <si>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</si>
  <si>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</si>
  <si>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</si>
  <si>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</si>
  <si>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</si>
  <si>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</si>
  <si>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</si>
  <si>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</si>
  <si>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</si>
  <si>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</si>
  <si>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</si>
  <si>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</si>
  <si>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</si>
  <si>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</si>
  <si>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</si>
  <si>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</si>
  <si>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</si>
  <si>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</si>
  <si>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</si>
  <si>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</si>
  <si>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</si>
  <si>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</si>
  <si>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</si>
  <si>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</si>
  <si>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</si>
  <si>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</si>
  <si>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</si>
  <si>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</si>
  <si>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</si>
  <si>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</si>
  <si>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</si>
  <si>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</si>
  <si>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</si>
  <si>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</si>
  <si>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</si>
  <si>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</si>
  <si>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</si>
  <si>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</si>
  <si>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</si>
  <si>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</si>
  <si>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</si>
  <si>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</si>
  <si>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</si>
  <si>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</si>
  <si>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</si>
  <si>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</si>
  <si>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</si>
  <si>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</si>
  <si>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</si>
  <si>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</si>
  <si>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</si>
  <si>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</si>
  <si>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</si>
  <si>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</si>
  <si>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</si>
  <si>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</si>
  <si>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</si>
  <si>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</si>
  <si>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</si>
  <si>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</si>
  <si>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</si>
  <si>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</si>
  <si>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</si>
  <si>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</si>
  <si>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</si>
  <si>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</si>
  <si>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</si>
  <si>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</si>
  <si>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</si>
  <si>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</si>
  <si>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</si>
  <si>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</si>
  <si>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</si>
  <si>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</si>
  <si>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</si>
  <si>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</si>
  <si>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</si>
  <si>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</si>
  <si>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</si>
  <si>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</si>
  <si>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</si>
  <si>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</si>
  <si>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</si>
  <si>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</si>
  <si>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</si>
  <si>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</si>
  <si>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</si>
  <si>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</si>
  <si>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</si>
  <si>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</si>
  <si>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</si>
  <si>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</si>
  <si>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</si>
  <si>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</si>
  <si>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</si>
  <si>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</si>
  <si>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</si>
  <si>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</si>
  <si>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</si>
  <si>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</si>
  <si>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</si>
  <si>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</si>
  <si>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</si>
  <si>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</si>
  <si>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</si>
  <si>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</si>
  <si>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</si>
  <si>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</si>
  <si>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</si>
  <si>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</si>
  <si>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</si>
  <si>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</si>
  <si>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</si>
  <si>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</si>
  <si>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</si>
  <si>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</si>
  <si>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</si>
  <si>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</si>
  <si>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</si>
  <si>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</si>
  <si>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</si>
  <si>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</si>
  <si>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</si>
  <si>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</si>
  <si>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</si>
  <si>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</si>
  <si>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</si>
  <si>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</si>
  <si>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</si>
  <si>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</si>
  <si>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</si>
  <si>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</si>
  <si>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</si>
  <si>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</si>
  <si>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</si>
  <si>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</si>
  <si>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</si>
  <si>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</si>
  <si>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</si>
  <si>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</si>
  <si>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</si>
  <si>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</si>
  <si>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</si>
  <si>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</si>
  <si>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</si>
  <si>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</si>
  <si>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</si>
  <si>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</si>
  <si>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</si>
  <si>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</si>
  <si>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</si>
  <si>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</si>
  <si>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</si>
  <si>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</si>
  <si>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</si>
  <si>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</si>
  <si>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</si>
  <si>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</si>
  <si>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</si>
  <si>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</si>
  <si>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</si>
  <si>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</si>
  <si>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</si>
  <si>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</si>
  <si>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</si>
  <si>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</si>
  <si>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</si>
  <si>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</si>
  <si>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</si>
  <si>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</si>
  <si>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</si>
  <si>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</si>
  <si>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</si>
  <si>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</si>
  <si>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</si>
  <si>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</si>
  <si>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</si>
  <si>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</si>
  <si>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</si>
  <si>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</si>
  <si>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</si>
  <si>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</si>
  <si>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</si>
  <si>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</si>
  <si>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</si>
  <si>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</si>
  <si>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</si>
  <si>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</si>
  <si>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</si>
  <si>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</si>
  <si>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</si>
  <si>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</si>
  <si>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</si>
  <si>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</si>
  <si>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</si>
  <si>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</si>
  <si>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</si>
  <si>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</si>
  <si>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</si>
  <si>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</si>
  <si>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</si>
  <si>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</si>
  <si>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</si>
  <si>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</si>
  <si>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</si>
  <si>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</si>
  <si>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</si>
  <si>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</si>
  <si>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</si>
  <si>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</si>
  <si>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</si>
  <si>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</si>
  <si>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</si>
  <si>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</si>
  <si>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</si>
  <si>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</si>
  <si>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</si>
  <si>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</si>
  <si>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</si>
  <si>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</si>
  <si>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</si>
  <si>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</si>
  <si>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</si>
  <si>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</si>
  <si>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</si>
  <si>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</si>
  <si>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</si>
  <si>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</si>
  <si>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</si>
  <si>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</si>
  <si>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</si>
  <si>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</si>
  <si>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</si>
  <si>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</si>
  <si>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</si>
  <si>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</si>
  <si>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</si>
  <si>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</si>
  <si>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</si>
  <si>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</si>
  <si>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</si>
  <si>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</si>
  <si>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</si>
  <si>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</si>
  <si>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</si>
  <si>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</si>
  <si>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</si>
  <si>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</si>
  <si>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</si>
  <si>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</si>
  <si>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</si>
  <si>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</si>
  <si>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</si>
  <si>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</si>
  <si>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</si>
  <si>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</si>
  <si>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</si>
  <si>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</si>
  <si>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</si>
  <si>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</si>
  <si>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</si>
  <si>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</si>
  <si>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</si>
  <si>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</si>
  <si>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</si>
  <si>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</si>
  <si>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</si>
  <si>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</si>
  <si>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</si>
  <si>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</si>
  <si>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</si>
  <si>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</si>
  <si>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</si>
  <si>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</si>
  <si>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</si>
  <si>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</si>
  <si>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</si>
  <si>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</si>
  <si>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</si>
  <si>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</si>
  <si>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</si>
  <si>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</si>
  <si>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</si>
  <si>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</si>
  <si>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</si>
  <si>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</si>
  <si>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</si>
  <si>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</si>
  <si>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</si>
  <si>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</si>
  <si>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</si>
  <si>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</si>
  <si>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</si>
  <si>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</si>
  <si>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</si>
  <si>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</si>
  <si>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</si>
  <si>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</si>
  <si>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</si>
  <si>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</si>
  <si>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</si>
  <si>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</si>
  <si>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</si>
  <si>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</si>
  <si>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</si>
  <si>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</si>
  <si>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</si>
  <si>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</si>
  <si>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</si>
  <si>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</si>
  <si>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</si>
  <si>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</si>
  <si>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</si>
  <si>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</si>
  <si>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</si>
  <si>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</si>
  <si>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</si>
  <si>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</si>
  <si>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</si>
  <si>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</si>
  <si>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</si>
  <si>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</si>
  <si>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</si>
  <si>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</si>
  <si>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</si>
  <si>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</si>
  <si>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</si>
  <si>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</si>
  <si>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</si>
  <si>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</si>
  <si>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</si>
  <si>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</si>
  <si>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</si>
  <si>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</si>
  <si>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</si>
  <si>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</si>
  <si>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</si>
  <si>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</si>
  <si>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</si>
  <si>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</si>
  <si>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</si>
  <si>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</si>
  <si>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</si>
  <si>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</si>
  <si>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</si>
  <si>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</si>
  <si>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</si>
  <si>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</si>
  <si>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</si>
  <si>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</si>
  <si>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</si>
  <si>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</si>
  <si>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</si>
  <si>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</si>
  <si>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</si>
  <si>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</si>
  <si>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</si>
  <si>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</si>
  <si>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</si>
  <si>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</si>
  <si>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</si>
  <si>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</si>
  <si>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</si>
  <si>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</si>
  <si>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</si>
  <si>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</si>
  <si>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</si>
  <si>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</si>
  <si>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</si>
  <si>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</si>
  <si>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</si>
  <si>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</si>
  <si>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</si>
  <si>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</si>
  <si>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</si>
  <si>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</si>
  <si>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</si>
  <si>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</si>
  <si>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</si>
  <si>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</si>
  <si>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</si>
  <si>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</si>
  <si>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</si>
  <si>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</si>
  <si>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</si>
  <si>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</si>
  <si>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</si>
  <si>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</si>
  <si>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</si>
  <si>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</si>
  <si>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</si>
  <si>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</si>
  <si>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</si>
  <si>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</si>
  <si>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</si>
  <si>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</si>
  <si>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</si>
  <si>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</si>
  <si>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</si>
  <si>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</si>
  <si>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</si>
  <si>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</si>
  <si>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</si>
  <si>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</si>
  <si>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</si>
  <si>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</si>
  <si>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</si>
  <si>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</si>
  <si>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</si>
  <si>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</si>
  <si>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</si>
  <si>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</si>
  <si>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</si>
  <si>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</si>
  <si>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</si>
  <si>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</si>
  <si>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</si>
  <si>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</si>
  <si>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</si>
  <si>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</si>
  <si>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</si>
  <si>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</si>
  <si>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</si>
  <si>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</si>
  <si>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</si>
  <si>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</si>
  <si>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</si>
  <si>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</si>
  <si>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</si>
  <si>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</si>
  <si>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</si>
  <si>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</si>
  <si>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</si>
  <si>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</si>
  <si>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</si>
  <si>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</si>
  <si>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</si>
  <si>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</si>
  <si>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</si>
  <si>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</si>
  <si>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</si>
  <si>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</si>
  <si>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</si>
  <si>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</si>
  <si>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</si>
  <si>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</si>
  <si>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</si>
  <si>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</si>
  <si>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</si>
  <si>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</si>
  <si>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</si>
  <si>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</si>
  <si>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</si>
  <si>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</si>
  <si>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</si>
  <si>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</si>
  <si>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</si>
  <si>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</si>
  <si>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</si>
  <si>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</si>
  <si>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</si>
  <si>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</si>
  <si>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</si>
  <si>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</si>
  <si>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</si>
  <si>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</si>
  <si>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</si>
  <si>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</si>
  <si>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</si>
  <si>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</si>
  <si>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</si>
  <si>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</si>
  <si>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</si>
  <si>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</si>
  <si>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</si>
  <si>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</si>
  <si>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</si>
  <si>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</si>
  <si>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</si>
  <si>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</si>
  <si>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</si>
  <si>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</si>
  <si>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</si>
  <si>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</si>
  <si>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</si>
  <si>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</si>
  <si>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</si>
  <si>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</si>
  <si>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</si>
  <si>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</si>
  <si>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</si>
  <si>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</si>
  <si>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</si>
  <si>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</si>
  <si>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</si>
  <si>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</si>
  <si>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</si>
  <si>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</si>
  <si>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</si>
  <si>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</si>
  <si>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</si>
  <si>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</si>
  <si>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</si>
  <si>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</si>
  <si>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</si>
  <si>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</si>
  <si>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</si>
  <si>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</si>
  <si>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</si>
  <si>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</si>
  <si>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</si>
  <si>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</si>
  <si>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</si>
  <si>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</si>
  <si>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</si>
  <si>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</si>
  <si>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</si>
  <si>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</si>
  <si>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</si>
  <si>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</si>
  <si>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</si>
  <si>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</si>
  <si>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</si>
  <si>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</si>
  <si>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</si>
  <si>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</si>
  <si>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</si>
  <si>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</si>
  <si>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</si>
  <si>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</si>
  <si>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</si>
  <si>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</si>
  <si>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</si>
  <si>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</si>
  <si>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</si>
  <si>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</si>
  <si>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</si>
  <si>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</si>
  <si>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</si>
  <si>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</si>
  <si>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</si>
  <si>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</si>
  <si>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</si>
  <si>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</si>
  <si>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</si>
  <si>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</si>
  <si>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</si>
  <si>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</si>
  <si>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</si>
  <si>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</si>
  <si>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</si>
  <si>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</si>
  <si>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</si>
  <si>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</si>
  <si>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</si>
  <si>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</si>
  <si>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</si>
  <si>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</si>
  <si>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</si>
  <si>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</si>
  <si>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</si>
  <si>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</si>
  <si>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</si>
  <si>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</si>
  <si>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</si>
  <si>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</si>
  <si>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</si>
  <si>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</si>
  <si>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</si>
  <si>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</si>
  <si>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</si>
  <si>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</si>
  <si>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</si>
  <si>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</si>
  <si>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</si>
  <si>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</si>
  <si>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</si>
  <si>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</si>
  <si>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</si>
  <si>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</si>
  <si>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</si>
  <si>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</si>
  <si>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</si>
  <si>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</si>
  <si>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</si>
  <si>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</si>
  <si>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</si>
  <si>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</si>
  <si>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</si>
  <si>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</si>
  <si>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</si>
  <si>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</si>
  <si>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</si>
  <si>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</si>
  <si>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</si>
  <si>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</si>
  <si>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</si>
  <si>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</si>
  <si>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</si>
  <si>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</si>
  <si>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</si>
  <si>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</si>
  <si>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</si>
  <si>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</si>
  <si>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</si>
  <si>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</si>
  <si>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</si>
  <si>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</si>
  <si>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</si>
  <si>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</si>
  <si>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</si>
  <si>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</si>
  <si>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</si>
  <si>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</si>
  <si>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</si>
  <si>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</si>
  <si>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</si>
  <si>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</si>
  <si>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</si>
  <si>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</si>
  <si>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</si>
  <si>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</si>
  <si>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</si>
  <si>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</si>
  <si>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</si>
  <si>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</si>
  <si>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</si>
  <si>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</si>
  <si>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</si>
  <si>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</si>
  <si>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</si>
  <si>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</si>
  <si>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</si>
  <si>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</si>
  <si>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</si>
  <si>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</si>
  <si>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</si>
  <si>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</si>
  <si>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</si>
  <si>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</si>
  <si>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</si>
  <si>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</si>
  <si>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</si>
  <si>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</si>
  <si>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</si>
  <si>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</si>
  <si>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</si>
  <si>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</si>
  <si>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</si>
  <si>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</si>
  <si>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</si>
  <si>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</si>
  <si>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</si>
  <si>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</si>
  <si>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</si>
  <si>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</si>
  <si>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</si>
  <si>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</si>
  <si>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</si>
  <si>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</si>
  <si>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</si>
  <si>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</si>
  <si>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</si>
  <si>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</si>
  <si>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</si>
  <si>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</si>
  <si>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</si>
  <si>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</si>
  <si>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</si>
  <si>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</si>
  <si>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</si>
  <si>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</si>
  <si>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</si>
  <si>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</si>
  <si>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</si>
  <si>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</si>
  <si>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</si>
  <si>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</si>
  <si>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</si>
  <si>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</si>
  <si>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</si>
  <si>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</si>
  <si>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</si>
  <si>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</si>
  <si>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</si>
  <si>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</si>
  <si>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</si>
  <si>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</si>
  <si>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</si>
  <si>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</si>
  <si>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</si>
  <si>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</si>
  <si>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</si>
  <si>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</si>
  <si>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</si>
  <si>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</si>
  <si>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</si>
  <si>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</si>
  <si>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</si>
  <si>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</si>
  <si>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</si>
  <si>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</si>
  <si>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</si>
  <si>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</si>
  <si>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</si>
  <si>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</si>
  <si>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</si>
  <si>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</si>
  <si>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</si>
  <si>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</si>
  <si>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</si>
  <si>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</si>
  <si>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</si>
  <si>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</si>
  <si>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</si>
  <si>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</si>
  <si>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</si>
  <si>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</si>
  <si>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</si>
  <si>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</si>
  <si>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</si>
  <si>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</si>
  <si>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</si>
  <si>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</si>
  <si>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</si>
  <si>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</si>
  <si>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</si>
  <si>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</si>
  <si>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</si>
  <si>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</si>
  <si>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</si>
  <si>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</si>
  <si>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</si>
  <si>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</si>
  <si>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</si>
  <si>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</si>
  <si>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</si>
  <si>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</si>
  <si>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</si>
  <si>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</si>
  <si>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</si>
  <si>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</si>
  <si>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</si>
  <si>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</si>
  <si>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</si>
  <si>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</si>
  <si>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</si>
  <si>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</si>
  <si>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</si>
  <si>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</si>
  <si>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</si>
  <si>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</si>
  <si>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</si>
  <si>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</si>
  <si>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</si>
  <si>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</si>
  <si>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</si>
  <si>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</si>
  <si>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</si>
  <si>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</si>
  <si>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</si>
  <si>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</si>
  <si>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</si>
  <si>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</si>
  <si>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</si>
  <si>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</si>
  <si>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</si>
  <si>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</si>
  <si>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</si>
  <si>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</si>
  <si>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</si>
  <si>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</si>
  <si>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</si>
  <si>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</si>
  <si>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</si>
  <si>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</si>
  <si>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</si>
  <si>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</si>
  <si>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</si>
  <si>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</si>
  <si>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</si>
  <si>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</si>
  <si>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</si>
  <si>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</si>
  <si>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</si>
  <si>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</si>
  <si>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</si>
  <si>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</si>
  <si>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</si>
  <si>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</si>
  <si>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</si>
  <si>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</si>
  <si>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</si>
  <si>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</si>
  <si>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</si>
  <si>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</si>
  <si>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</si>
  <si>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</si>
  <si>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</si>
  <si>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</si>
  <si>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</si>
  <si>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</si>
  <si>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</si>
  <si>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</si>
  <si>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</si>
  <si>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</si>
  <si>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</si>
  <si>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</si>
  <si>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</si>
  <si>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</si>
  <si>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</si>
  <si>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</si>
  <si>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</si>
  <si>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</si>
  <si>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</si>
  <si>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</si>
  <si>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</si>
  <si>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</si>
  <si>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</si>
  <si>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</si>
  <si>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</si>
  <si>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</si>
  <si>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</si>
  <si>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</si>
  <si>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</si>
  <si>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</si>
  <si>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</si>
  <si>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</si>
  <si>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</si>
  <si>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</si>
  <si>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</si>
  <si>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</si>
  <si>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</si>
  <si>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</si>
  <si>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</si>
  <si>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</si>
  <si>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</si>
  <si>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</si>
  <si>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</si>
  <si>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</si>
  <si>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</si>
  <si>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</si>
  <si>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</si>
  <si>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</si>
  <si>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</si>
  <si>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</si>
  <si>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</si>
  <si>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</si>
  <si>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</si>
  <si>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</si>
  <si>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</si>
  <si>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</si>
  <si>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</si>
  <si>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</si>
  <si>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</si>
  <si>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</si>
  <si>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</si>
  <si>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</si>
  <si>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</si>
  <si>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</si>
  <si>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</si>
  <si>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</si>
  <si>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</si>
  <si>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</si>
  <si>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</si>
  <si>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</si>
  <si>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</si>
  <si>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</si>
  <si>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</si>
  <si>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</si>
  <si>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</si>
  <si>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</si>
  <si>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</si>
  <si>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</si>
  <si>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</si>
  <si>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</si>
  <si>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</si>
  <si>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</si>
  <si>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</si>
  <si>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</si>
  <si>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</si>
  <si>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</si>
  <si>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</si>
  <si>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</si>
  <si>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</si>
  <si>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</si>
  <si>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</si>
  <si>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</si>
  <si>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</si>
  <si>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</si>
  <si>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</si>
  <si>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</si>
  <si>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</si>
  <si>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</si>
  <si>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</si>
  <si>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</si>
  <si>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</si>
  <si>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</si>
  <si>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</si>
  <si>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</si>
  <si>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</si>
  <si>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</si>
  <si>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</si>
  <si>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</si>
  <si>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</si>
  <si>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</si>
  <si>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</si>
  <si>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</si>
  <si>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</si>
  <si>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</si>
  <si>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</si>
  <si>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</si>
  <si>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</si>
  <si>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</si>
  <si>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</si>
  <si>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</si>
  <si>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</si>
  <si>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</si>
  <si>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</si>
  <si>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</si>
  <si>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</si>
  <si>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</si>
  <si>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</si>
  <si>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</si>
  <si>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</si>
  <si>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</si>
  <si>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</si>
  <si>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</si>
  <si>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</si>
  <si>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</si>
  <si>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</si>
  <si>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</si>
  <si>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</si>
  <si>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</si>
  <si>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</si>
  <si>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</si>
  <si>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</si>
  <si>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</si>
  <si>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</si>
  <si>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</si>
  <si>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</si>
  <si>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</si>
  <si>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</si>
  <si>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</si>
  <si>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</si>
  <si>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</si>
  <si>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</si>
  <si>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</si>
  <si>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</si>
  <si>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</si>
  <si>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</si>
  <si>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</si>
  <si>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</si>
  <si>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</si>
  <si>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</si>
  <si>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</si>
  <si>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</si>
  <si>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</si>
  <si>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</si>
  <si>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</si>
  <si>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</si>
  <si>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</si>
  <si>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</si>
  <si>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</si>
  <si>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</si>
  <si>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</si>
  <si>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</si>
  <si>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</si>
  <si>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</si>
  <si>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</si>
  <si>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</si>
  <si>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</si>
  <si>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</si>
  <si>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</si>
  <si>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</si>
  <si>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</si>
  <si>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</si>
  <si>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</si>
  <si>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</si>
  <si>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</si>
  <si>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</si>
  <si>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</si>
  <si>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</si>
  <si>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</si>
  <si>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</si>
  <si>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</si>
  <si>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</si>
  <si>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</si>
  <si>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</si>
  <si>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</si>
  <si>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</si>
  <si>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</si>
  <si>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</si>
  <si>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</si>
  <si>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</si>
  <si>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</si>
  <si>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</si>
  <si>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</si>
  <si>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</si>
  <si>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</si>
  <si>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</si>
  <si>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</si>
  <si>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</si>
  <si>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</si>
  <si>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</si>
  <si>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</si>
  <si>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</si>
  <si>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</si>
  <si>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</si>
  <si>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</si>
  <si>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</si>
  <si>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</si>
  <si>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</si>
  <si>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</si>
  <si>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</si>
  <si>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</si>
  <si>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</si>
  <si>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</si>
  <si>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</si>
  <si>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</si>
  <si>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</si>
  <si>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</si>
  <si>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</si>
  <si>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</si>
  <si>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</si>
  <si>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</si>
  <si>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</si>
  <si>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</si>
  <si>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</si>
  <si>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</si>
  <si>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</si>
  <si>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</si>
  <si>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</si>
  <si>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</si>
  <si>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</si>
  <si>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</si>
  <si>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</si>
  <si>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</si>
  <si>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</si>
  <si>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</si>
  <si>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</si>
  <si>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</si>
  <si>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</si>
  <si>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</si>
  <si>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</si>
  <si>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</si>
  <si>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</si>
  <si>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</si>
  <si>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</si>
  <si>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</si>
  <si>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</si>
  <si>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</si>
  <si>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</si>
  <si>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</si>
  <si>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</si>
  <si>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</si>
  <si>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</si>
  <si>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</si>
  <si>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</si>
  <si>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</si>
  <si>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</si>
  <si>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</si>
  <si>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</si>
  <si>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</si>
  <si>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</si>
  <si>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</si>
  <si>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</si>
  <si>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</si>
  <si>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</si>
  <si>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</si>
  <si>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</si>
  <si>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</si>
  <si>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</si>
  <si>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</si>
  <si>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</si>
  <si>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</si>
  <si>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</si>
  <si>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</si>
  <si>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</si>
  <si>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</si>
  <si>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</si>
  <si>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</si>
  <si>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</si>
  <si>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</si>
  <si>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</si>
  <si>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</si>
  <si>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</si>
  <si>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</si>
  <si>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</si>
  <si>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</si>
  <si>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</si>
  <si>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</si>
  <si>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</si>
  <si>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</si>
  <si>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</si>
  <si>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</si>
  <si>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</si>
  <si>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</si>
  <si>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</si>
  <si>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</si>
  <si>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</si>
  <si>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</si>
  <si>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</si>
  <si>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</si>
  <si>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</si>
  <si>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</si>
  <si>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</si>
  <si>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</si>
  <si>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</si>
  <si>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</si>
  <si>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</si>
  <si>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</si>
  <si>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</si>
  <si>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</si>
  <si>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</si>
  <si>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</si>
  <si>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</si>
  <si>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</si>
  <si>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</si>
  <si>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</si>
  <si>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</si>
  <si>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</si>
  <si>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</si>
  <si>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</si>
  <si>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</si>
  <si>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</si>
  <si>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</si>
  <si>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</si>
  <si>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</si>
  <si>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</si>
  <si>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</si>
  <si>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</si>
  <si>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</si>
  <si>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</si>
  <si>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</si>
  <si>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</si>
  <si>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</si>
  <si>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</si>
  <si>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</si>
  <si>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</si>
  <si>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</si>
  <si>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</si>
  <si>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</si>
  <si>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</si>
  <si>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</si>
  <si>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</si>
  <si>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</si>
  <si>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</si>
  <si>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</si>
  <si>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</si>
  <si>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</si>
  <si>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</si>
  <si>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</si>
  <si>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</si>
  <si>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</si>
  <si>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</si>
  <si>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</si>
  <si>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</si>
  <si>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</si>
  <si>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</si>
  <si>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</si>
  <si>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</si>
  <si>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</si>
  <si>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</si>
  <si>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</si>
  <si>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</si>
  <si>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</si>
  <si>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</si>
  <si>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</si>
  <si>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</si>
  <si>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</si>
  <si>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</si>
  <si>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</si>
  <si>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</si>
  <si>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</si>
  <si>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</si>
  <si>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</si>
  <si>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</si>
  <si>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</si>
  <si>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</si>
  <si>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</si>
  <si>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</si>
  <si>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</si>
  <si>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</si>
  <si>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</si>
  <si>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</si>
  <si>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</si>
  <si>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</si>
  <si>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</si>
  <si>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</si>
  <si>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</si>
  <si>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</si>
  <si>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</si>
  <si>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</si>
  <si>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</si>
  <si>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</si>
  <si>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</si>
  <si>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</si>
  <si>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</si>
  <si>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</si>
  <si>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</si>
  <si>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</si>
  <si>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</si>
  <si>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</si>
  <si>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</si>
  <si>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</si>
  <si>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</si>
  <si>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</si>
  <si>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</si>
  <si>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</si>
  <si>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</si>
  <si>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</si>
  <si>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</si>
  <si>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</si>
  <si>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</si>
  <si>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</si>
  <si>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</si>
  <si>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</si>
  <si>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</si>
  <si>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</si>
  <si>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</si>
  <si>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</si>
  <si>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</si>
  <si>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</si>
  <si>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</si>
  <si>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</si>
  <si>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</si>
  <si>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</si>
  <si>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</si>
  <si>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</si>
  <si>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</si>
  <si>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</si>
  <si>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</si>
  <si>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</si>
  <si>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</si>
  <si>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</si>
  <si>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</si>
  <si>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</si>
  <si>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</si>
  <si>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</si>
  <si>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</si>
  <si>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</si>
  <si>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</si>
  <si>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</si>
  <si>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</si>
  <si>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</si>
  <si>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</si>
  <si>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</si>
  <si>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</si>
  <si>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</si>
  <si>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</si>
  <si>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</si>
  <si>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</si>
  <si>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</si>
  <si>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</si>
  <si>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</si>
  <si>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</si>
  <si>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</si>
  <si>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</si>
  <si>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</si>
  <si>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</si>
  <si>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</si>
  <si>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</si>
  <si>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</si>
  <si>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</si>
  <si>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</si>
  <si>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</si>
  <si>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</si>
  <si>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</si>
  <si>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</si>
  <si>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</si>
  <si>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</si>
  <si>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</si>
  <si>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</si>
  <si>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</si>
  <si>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</si>
  <si>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</si>
  <si>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</si>
  <si>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</si>
  <si>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</si>
  <si>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</si>
  <si>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</si>
  <si>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</si>
  <si>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</si>
  <si>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</si>
  <si>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</si>
  <si>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</si>
  <si>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</si>
  <si>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</si>
  <si>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</si>
  <si>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</si>
  <si>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</si>
  <si>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</si>
  <si>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</si>
  <si>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</si>
  <si>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</si>
  <si>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</si>
  <si>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</si>
  <si>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</si>
  <si>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</si>
  <si>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</si>
  <si>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</si>
  <si>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</si>
  <si>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</si>
  <si>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</si>
  <si>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</si>
  <si>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</si>
  <si>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</si>
  <si>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</si>
  <si>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</si>
  <si>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</si>
  <si>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</si>
  <si>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</si>
  <si>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</si>
  <si>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</si>
  <si>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</si>
  <si>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</si>
  <si>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</si>
  <si>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</si>
  <si>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</si>
  <si>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</si>
  <si>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</si>
  <si>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</si>
  <si>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</si>
  <si>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</si>
  <si>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</si>
  <si>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</si>
  <si>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</si>
  <si>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</si>
  <si>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</si>
  <si>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</si>
  <si>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</si>
  <si>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</si>
  <si>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</si>
  <si>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</si>
  <si>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</si>
  <si>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</si>
  <si>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</si>
  <si>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</si>
  <si>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</si>
  <si>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</si>
  <si>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</si>
  <si>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</si>
  <si>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</si>
  <si>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</si>
  <si>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</si>
  <si>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</si>
  <si>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</si>
  <si>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</si>
  <si>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</si>
  <si>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</si>
  <si>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</si>
  <si>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</si>
  <si>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</si>
  <si>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</si>
  <si>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</si>
  <si>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</si>
  <si>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</si>
  <si>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</si>
  <si>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</si>
  <si>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</si>
  <si>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</si>
  <si>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</si>
  <si>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</si>
  <si>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</si>
  <si>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</si>
  <si>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</si>
  <si>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</si>
  <si>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</si>
  <si>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</si>
  <si>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</si>
  <si>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</si>
  <si>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</si>
  <si>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</si>
  <si>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</si>
  <si>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</si>
  <si>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</si>
  <si>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</si>
  <si>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</si>
  <si>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</si>
  <si>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</si>
  <si>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</si>
  <si>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</si>
  <si>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</si>
  <si>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</si>
  <si>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</si>
  <si>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</si>
  <si>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</si>
  <si>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</si>
  <si>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</si>
  <si>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</si>
  <si>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</si>
  <si>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</si>
  <si>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</si>
  <si>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</si>
  <si>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</si>
  <si>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</si>
  <si>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</si>
  <si>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</si>
  <si>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</si>
  <si>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</si>
  <si>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</si>
  <si>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</si>
  <si>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</si>
  <si>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</si>
  <si>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</si>
  <si>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</si>
  <si>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</si>
  <si>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</si>
  <si>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</si>
  <si>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</si>
  <si>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</si>
  <si>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</si>
  <si>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</si>
  <si>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</si>
  <si>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</si>
  <si>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</si>
  <si>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</si>
  <si>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</si>
  <si>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</si>
  <si>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</si>
  <si>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</si>
  <si>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</si>
  <si>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</si>
  <si>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</si>
  <si>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</si>
  <si>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</si>
  <si>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</si>
  <si>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</si>
  <si>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</si>
  <si>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</si>
  <si>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</si>
  <si>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</si>
  <si>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</si>
  <si>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</si>
  <si>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</si>
  <si>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</si>
  <si>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</si>
  <si>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</si>
  <si>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</si>
  <si>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</si>
  <si>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</si>
  <si>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</si>
  <si>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</si>
  <si>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</si>
  <si>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</si>
  <si>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</si>
  <si>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</si>
  <si>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</si>
  <si>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</si>
  <si>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</si>
  <si>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</si>
  <si>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</si>
  <si>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</si>
  <si>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</si>
  <si>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</si>
  <si>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</si>
  <si>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</si>
  <si>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</si>
  <si>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</si>
  <si>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</si>
  <si>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</si>
  <si>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</si>
  <si>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</si>
  <si>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</si>
  <si>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</si>
  <si>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</si>
  <si>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</si>
  <si>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</si>
  <si>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</si>
  <si>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</si>
  <si>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</si>
  <si>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</si>
  <si>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</si>
  <si>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</si>
  <si>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</si>
  <si>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</si>
  <si>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</si>
  <si>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</si>
  <si>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</si>
  <si>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</si>
  <si>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</si>
  <si>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</si>
  <si>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</si>
  <si>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</si>
  <si>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</si>
  <si>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</si>
  <si>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</si>
  <si>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</si>
  <si>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</si>
  <si>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</si>
  <si>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</si>
  <si>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</si>
  <si>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</si>
  <si>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</si>
  <si>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</si>
  <si>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</si>
  <si>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</si>
  <si>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</si>
  <si>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</si>
  <si>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</si>
  <si>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</si>
  <si>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</si>
  <si>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</si>
  <si>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</si>
  <si>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</si>
  <si>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</si>
  <si>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</si>
  <si>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</si>
  <si>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</si>
  <si>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</si>
  <si>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</si>
  <si>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</si>
  <si>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</si>
  <si>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</si>
  <si>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</si>
  <si>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</si>
  <si>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</si>
  <si>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</si>
  <si>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</si>
  <si>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</si>
  <si>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</si>
  <si>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</si>
  <si>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</si>
  <si>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</si>
  <si>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</si>
  <si>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</si>
  <si>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</si>
  <si>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</si>
  <si>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</si>
  <si>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</si>
  <si>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</si>
  <si>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</si>
  <si>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</si>
  <si>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</si>
  <si>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</si>
  <si>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</si>
  <si>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</si>
  <si>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</si>
  <si>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</si>
  <si>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</si>
  <si>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</si>
  <si>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</si>
  <si>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</si>
  <si>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</si>
  <si>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</si>
  <si>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</si>
  <si>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</si>
  <si>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</si>
  <si>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</si>
  <si>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</si>
  <si>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</si>
  <si>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</si>
  <si>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</si>
  <si>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</si>
  <si>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</si>
  <si>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</si>
  <si>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</si>
  <si>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</si>
  <si>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</si>
  <si>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</si>
  <si>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</si>
  <si>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</si>
  <si>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</si>
  <si>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</si>
  <si>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</si>
  <si>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</si>
  <si>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</si>
  <si>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</si>
  <si>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</si>
  <si>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</si>
  <si>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</si>
  <si>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</si>
  <si>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</si>
  <si>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</si>
  <si>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</si>
  <si>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</si>
  <si>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</si>
  <si>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</si>
  <si>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</si>
  <si>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</si>
  <si>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</si>
  <si>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</si>
  <si>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</si>
  <si>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</si>
  <si>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</si>
  <si>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</si>
  <si>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</si>
  <si>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</si>
  <si>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</si>
  <si>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</si>
  <si>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</si>
  <si>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</si>
  <si>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</si>
  <si>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</si>
  <si>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</si>
  <si>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</si>
  <si>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</si>
  <si>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</si>
  <si>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</si>
  <si>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</si>
  <si>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</si>
  <si>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</si>
  <si>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</si>
  <si>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</si>
  <si>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</si>
  <si>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</si>
  <si>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</si>
  <si>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</si>
  <si>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</si>
  <si>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</si>
  <si>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</si>
  <si>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</si>
  <si>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</si>
  <si>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</si>
  <si>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</si>
  <si>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</si>
  <si>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</si>
  <si>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</si>
  <si>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</si>
  <si>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</si>
  <si>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</si>
  <si>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</si>
  <si>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</si>
  <si>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</si>
  <si>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</si>
  <si>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</si>
  <si>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</si>
  <si>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</si>
  <si>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</si>
  <si>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</si>
  <si>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</si>
  <si>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</si>
  <si>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</si>
  <si>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</si>
  <si>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</si>
  <si>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</si>
  <si>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</si>
  <si>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</si>
  <si>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</si>
  <si>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</si>
  <si>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</si>
  <si>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</si>
  <si>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</si>
  <si>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</si>
  <si>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</si>
  <si>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</si>
  <si>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</si>
  <si>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</si>
  <si>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</si>
  <si>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</si>
  <si>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</si>
  <si>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</si>
  <si>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</si>
  <si>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</si>
  <si>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</si>
  <si>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</si>
  <si>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</si>
  <si>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</si>
  <si>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</si>
  <si>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</si>
  <si>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</si>
  <si>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</si>
  <si>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</si>
  <si>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</si>
  <si>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</si>
  <si>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</si>
  <si>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</si>
  <si>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</si>
  <si>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</si>
  <si>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</si>
  <si>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</si>
  <si>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</si>
  <si>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</si>
  <si>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</si>
  <si>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</si>
  <si>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</si>
  <si>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</si>
  <si>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</si>
  <si>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</si>
  <si>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</si>
  <si>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</si>
  <si>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</si>
  <si>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</si>
  <si>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</si>
  <si>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</si>
  <si>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</si>
  <si>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</si>
  <si>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</si>
  <si>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</si>
  <si>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</si>
  <si>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</si>
  <si>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</si>
  <si>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</si>
  <si>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</si>
  <si>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</si>
  <si>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</si>
  <si>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</si>
  <si>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</si>
  <si>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</si>
  <si>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</si>
  <si>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</si>
  <si>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</si>
  <si>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</si>
  <si>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</si>
  <si>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</si>
  <si>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</si>
  <si>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</si>
  <si>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</si>
  <si>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</si>
  <si>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</si>
  <si>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</si>
  <si>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</si>
  <si>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</si>
  <si>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</si>
  <si>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</si>
  <si>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</si>
  <si>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</si>
  <si>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</si>
  <si>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</si>
  <si>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</si>
  <si>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</si>
  <si>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</si>
  <si>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</si>
  <si>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</si>
  <si>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</si>
  <si>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</si>
  <si>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</si>
  <si>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</si>
  <si>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</si>
  <si>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</si>
  <si>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</si>
  <si>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</si>
  <si>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</si>
  <si>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</si>
  <si>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</si>
  <si>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</si>
  <si>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</si>
  <si>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</si>
  <si>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</si>
  <si>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</si>
  <si>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</si>
  <si>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</si>
  <si>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</si>
  <si>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</si>
  <si>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</si>
  <si>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</si>
  <si>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</si>
  <si>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</si>
  <si>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</si>
  <si>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</si>
  <si>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</si>
  <si>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</si>
  <si>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</si>
  <si>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</si>
  <si>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</si>
  <si>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</si>
  <si>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</si>
  <si>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</si>
  <si>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</si>
  <si>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</si>
  <si>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</si>
  <si>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</si>
  <si>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</si>
  <si>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</si>
  <si>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</si>
  <si>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</si>
  <si>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</si>
  <si>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</si>
  <si>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</si>
  <si>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</si>
  <si>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</si>
  <si>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</si>
  <si>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</si>
  <si>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</si>
  <si>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</si>
  <si>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</si>
  <si>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</si>
  <si>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</si>
  <si>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</si>
  <si>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</si>
  <si>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</si>
  <si>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</si>
  <si>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</si>
  <si>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</si>
  <si>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</si>
  <si>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</si>
  <si>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</si>
  <si>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</si>
  <si>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</si>
  <si>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</si>
  <si>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</si>
  <si>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</si>
  <si>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</si>
  <si>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</si>
  <si>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</si>
  <si>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</si>
  <si>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</si>
  <si>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</si>
  <si>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</si>
  <si>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</si>
  <si>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</si>
  <si>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</si>
  <si>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</si>
  <si>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</si>
  <si>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</si>
  <si>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</si>
  <si>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</si>
  <si>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</si>
  <si>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</si>
  <si>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</si>
  <si>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</si>
  <si>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</si>
  <si>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</si>
  <si>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</si>
  <si>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</si>
  <si>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</si>
  <si>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</si>
  <si>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</si>
  <si>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</si>
  <si>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</si>
  <si>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</si>
  <si>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</si>
  <si>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</si>
  <si>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</si>
  <si>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</si>
  <si>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</si>
  <si>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</si>
  <si>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</si>
  <si>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</si>
  <si>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</si>
  <si>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</si>
  <si>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</si>
  <si>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</si>
  <si>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</si>
  <si>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</si>
  <si>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</si>
  <si>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</si>
  <si>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</si>
  <si>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</si>
  <si>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</si>
  <si>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</si>
  <si>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</si>
  <si>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</si>
  <si>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</si>
  <si>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</si>
  <si>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</si>
  <si>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</si>
  <si>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</si>
  <si>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</si>
  <si>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</si>
  <si>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</si>
  <si>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</si>
  <si>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</si>
  <si>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</si>
  <si>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</si>
  <si>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</si>
  <si>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</si>
  <si>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</si>
  <si>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</si>
  <si>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</si>
  <si>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</si>
  <si>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</si>
  <si>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</si>
  <si>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</si>
  <si>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</si>
  <si>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</si>
  <si>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</si>
  <si>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</si>
  <si>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</si>
  <si>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</si>
  <si>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</si>
  <si>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</si>
  <si>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</si>
  <si>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</si>
  <si>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</si>
  <si>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</si>
  <si>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</si>
  <si>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</si>
  <si>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</si>
  <si>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</si>
  <si>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</si>
  <si>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</si>
  <si>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</si>
  <si>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</si>
  <si>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</si>
  <si>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</si>
  <si>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</si>
  <si>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</si>
  <si>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</si>
  <si>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</si>
  <si>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</si>
  <si>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</si>
  <si>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</si>
  <si>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</si>
  <si>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</si>
  <si>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</si>
  <si>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</si>
  <si>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</si>
  <si>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</si>
  <si>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</si>
  <si>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</si>
  <si>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</si>
  <si>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</si>
  <si>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</si>
  <si>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</si>
  <si>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</si>
  <si>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</si>
  <si>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</si>
  <si>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</si>
  <si>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</si>
  <si>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</si>
  <si>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</si>
  <si>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</si>
  <si>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</si>
  <si>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</si>
  <si>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</si>
  <si>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</si>
  <si>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</si>
  <si>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</si>
  <si>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</si>
  <si>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</si>
  <si>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</si>
  <si>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</si>
  <si>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</si>
  <si>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</si>
  <si>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</si>
  <si>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</si>
  <si>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</si>
  <si>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</si>
  <si>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</si>
  <si>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</si>
  <si>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</si>
  <si>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</si>
  <si>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</si>
  <si>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</si>
  <si>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</si>
  <si>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</si>
  <si>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</si>
  <si>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</si>
  <si>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</si>
  <si>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</si>
  <si>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</si>
  <si>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</si>
  <si>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</si>
  <si>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</si>
  <si>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</si>
  <si>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</si>
  <si>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</si>
  <si>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</si>
  <si>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</si>
  <si>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</si>
  <si>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</si>
  <si>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</si>
  <si>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</si>
  <si>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</si>
  <si>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</si>
  <si>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</si>
  <si>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</si>
  <si>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</si>
  <si>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</si>
  <si>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</si>
  <si>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</si>
  <si>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</si>
  <si>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</si>
  <si>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</si>
  <si>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</si>
  <si>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</si>
  <si>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</si>
  <si>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</si>
  <si>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</si>
  <si>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</si>
  <si>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</si>
  <si>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</si>
  <si>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</si>
  <si>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</si>
  <si>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</si>
  <si>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</si>
  <si>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</si>
  <si>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</si>
  <si>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</si>
  <si>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</si>
  <si>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</si>
  <si>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</si>
  <si>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</si>
  <si>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</si>
  <si>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</si>
  <si>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</si>
  <si>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</si>
  <si>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</si>
  <si>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</si>
  <si>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</si>
  <si>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</si>
  <si>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</si>
  <si>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</si>
  <si>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</si>
  <si>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</si>
  <si>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</si>
  <si>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</si>
  <si>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</si>
  <si>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</si>
  <si>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</si>
  <si>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</si>
  <si>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</si>
  <si>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</si>
  <si>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</si>
  <si>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</si>
  <si>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</si>
  <si>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</si>
  <si>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</si>
  <si>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</si>
  <si>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</si>
  <si>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</si>
  <si>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</si>
  <si>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</si>
  <si>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</si>
  <si>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</si>
  <si>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</si>
  <si>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</si>
  <si>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</si>
  <si>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</si>
  <si>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</si>
  <si>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</si>
  <si>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</si>
  <si>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</si>
  <si>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</si>
  <si>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</si>
  <si>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</si>
  <si>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</si>
  <si>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</si>
  <si>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</si>
  <si>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</si>
  <si>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</si>
  <si>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</si>
  <si>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</si>
  <si>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</si>
  <si>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</si>
  <si>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</si>
  <si>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</si>
  <si>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</si>
  <si>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</si>
  <si>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</si>
  <si>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</si>
  <si>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</si>
  <si>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</si>
  <si>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</si>
  <si>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</si>
  <si>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</si>
  <si>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</si>
  <si>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</si>
  <si>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</si>
  <si>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</si>
  <si>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</si>
  <si>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</si>
  <si>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</si>
  <si>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</si>
  <si>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</si>
  <si>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</si>
  <si>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</si>
  <si>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</si>
  <si>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</si>
  <si>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</si>
  <si>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</si>
  <si>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</si>
  <si>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</si>
  <si>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</si>
  <si>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</si>
  <si>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</si>
  <si>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</si>
  <si>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</si>
  <si>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</si>
  <si>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</si>
  <si>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</si>
  <si>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</si>
  <si>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</si>
  <si>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</si>
  <si>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</si>
  <si>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</si>
  <si>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</si>
  <si>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</si>
  <si>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</si>
  <si>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</si>
  <si>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</si>
  <si>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</si>
  <si>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</si>
  <si>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</si>
  <si>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</si>
  <si>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</si>
  <si>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</si>
  <si>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</si>
  <si>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</si>
  <si>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</si>
  <si>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</si>
  <si>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</si>
  <si>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</si>
  <si>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</si>
  <si>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</si>
  <si>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</si>
  <si>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</si>
  <si>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</si>
  <si>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</si>
  <si>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</si>
  <si>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</si>
  <si>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</si>
  <si>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</si>
  <si>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</si>
  <si>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</si>
  <si>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</si>
  <si>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</si>
  <si>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</si>
  <si>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</si>
  <si>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</si>
  <si>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</si>
  <si>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</si>
  <si>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</si>
  <si>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</si>
  <si>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</si>
  <si>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</si>
  <si>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</si>
  <si>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</si>
  <si>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</si>
  <si>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</si>
  <si>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</si>
  <si>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</si>
  <si>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</si>
  <si>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</si>
  <si>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</si>
  <si>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</si>
  <si>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</si>
  <si>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</si>
  <si>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</si>
  <si>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</si>
  <si>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</si>
  <si>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</si>
  <si>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</si>
  <si>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</si>
  <si>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</si>
  <si>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</si>
  <si>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</si>
  <si>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</si>
  <si>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</si>
  <si>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</si>
  <si>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</si>
  <si>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</si>
  <si>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</si>
  <si>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</si>
  <si>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</si>
  <si>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</si>
  <si>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</si>
  <si>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</si>
  <si>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</si>
  <si>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</si>
  <si>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</si>
  <si>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</si>
  <si>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</si>
  <si>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</si>
  <si>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</si>
  <si>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</si>
  <si>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</si>
  <si>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</si>
  <si>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</si>
  <si>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</si>
  <si>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</si>
  <si>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</si>
  <si>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</si>
  <si>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</si>
  <si>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</si>
  <si>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</si>
  <si>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</si>
  <si>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</si>
  <si>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</si>
  <si>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</si>
  <si>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</si>
  <si>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</si>
  <si>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</si>
  <si>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</si>
  <si>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</si>
  <si>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</si>
  <si>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</si>
  <si>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</si>
  <si>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</si>
  <si>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</si>
  <si>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</si>
  <si>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</si>
  <si>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</si>
  <si>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</si>
  <si>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</si>
  <si>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</si>
  <si>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</si>
  <si>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</si>
  <si>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</si>
  <si>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</si>
  <si>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</si>
  <si>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</si>
  <si>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</si>
  <si>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</si>
  <si>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</si>
  <si>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</si>
  <si>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</si>
  <si>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</si>
  <si>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</si>
  <si>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</si>
  <si>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</si>
  <si>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</si>
  <si>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</si>
  <si>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</si>
  <si>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</si>
  <si>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</si>
  <si>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</si>
  <si>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</si>
  <si>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</si>
  <si>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</si>
  <si>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</si>
  <si>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</si>
  <si>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</si>
  <si>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</si>
  <si>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</si>
  <si>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</si>
  <si>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</si>
  <si>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</si>
  <si>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</si>
  <si>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</si>
  <si>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</si>
  <si>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</si>
  <si>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</si>
  <si>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</si>
  <si>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</si>
  <si>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</si>
  <si>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</si>
  <si>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</si>
  <si>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</si>
  <si>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</si>
  <si>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</si>
  <si>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</si>
  <si>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</si>
  <si>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</si>
  <si>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</si>
  <si>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</si>
  <si>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</si>
  <si>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</si>
  <si>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</si>
  <si>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</si>
  <si>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</si>
  <si>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</si>
  <si>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</si>
  <si>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</si>
  <si>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</si>
  <si>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</si>
  <si>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</si>
  <si>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</si>
  <si>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</si>
  <si>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</si>
  <si>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</si>
  <si>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</si>
  <si>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</si>
  <si>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</si>
  <si>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</si>
  <si>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</si>
  <si>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</si>
  <si>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</si>
  <si>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</si>
  <si>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</si>
  <si>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</si>
  <si>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</si>
  <si>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</si>
  <si>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</si>
  <si>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</si>
  <si>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</si>
  <si>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</si>
  <si>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</si>
  <si>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</si>
  <si>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</si>
  <si>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</si>
  <si>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</si>
  <si>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</si>
  <si>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</si>
  <si>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</si>
  <si>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</si>
  <si>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</si>
  <si>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</si>
  <si>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</si>
  <si>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</si>
  <si>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</si>
  <si>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</si>
  <si>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</si>
  <si>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</si>
  <si>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</si>
  <si>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</si>
  <si>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</si>
  <si>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</si>
  <si>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</si>
  <si>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</si>
  <si>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</si>
  <si>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</si>
  <si>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</si>
  <si>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</si>
  <si>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</si>
  <si>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</si>
  <si>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</si>
  <si>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</si>
  <si>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</si>
  <si>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</si>
  <si>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</si>
  <si>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</si>
  <si>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</si>
  <si>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</si>
  <si>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</si>
  <si>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</si>
  <si>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</si>
  <si>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</si>
  <si>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</si>
  <si>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</si>
  <si>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</si>
  <si>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</si>
  <si>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</si>
  <si>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</si>
  <si>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</si>
  <si>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</si>
  <si>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</si>
  <si>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</si>
  <si>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</si>
  <si>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</si>
  <si>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</si>
  <si>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</si>
  <si>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</si>
  <si>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</si>
  <si>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</si>
  <si>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</si>
  <si>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</si>
  <si>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</si>
  <si>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</si>
  <si>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</si>
  <si>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</si>
  <si>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</si>
  <si>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</si>
  <si>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</si>
  <si>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</si>
  <si>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</si>
  <si>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</si>
  <si>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</si>
  <si>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</si>
  <si>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</si>
  <si>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</si>
  <si>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</si>
  <si>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</si>
  <si>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</si>
  <si>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</si>
  <si>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</si>
  <si>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</si>
  <si>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</si>
  <si>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</si>
  <si>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</si>
  <si>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</si>
  <si>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</si>
  <si>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</si>
  <si>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</si>
  <si>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</si>
  <si>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</si>
  <si>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</si>
  <si>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</si>
  <si>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</si>
  <si>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</si>
  <si>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</si>
  <si>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</si>
  <si>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</si>
  <si>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</si>
  <si>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</si>
  <si>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</si>
  <si>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</si>
  <si>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</si>
  <si>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</si>
  <si>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</si>
  <si>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</si>
  <si>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</si>
  <si>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</si>
  <si>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</si>
  <si>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</si>
  <si>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</si>
  <si>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</si>
  <si>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</si>
  <si>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</si>
  <si>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</si>
  <si>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</si>
  <si>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</si>
  <si>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</si>
  <si>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</si>
  <si>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</si>
  <si>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</si>
  <si>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</si>
  <si>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</si>
  <si>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</si>
  <si>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</si>
  <si>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</si>
  <si>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</si>
  <si>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</si>
  <si>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</si>
  <si>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</si>
  <si>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</si>
  <si>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</si>
  <si>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</si>
  <si>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</si>
  <si>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</si>
  <si>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</si>
  <si>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</si>
  <si>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</si>
  <si>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</si>
  <si>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</si>
  <si>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</si>
  <si>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</si>
  <si>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</si>
  <si>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</si>
  <si>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</si>
  <si>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</si>
  <si>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</si>
  <si>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</si>
  <si>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</si>
  <si>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</si>
  <si>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</si>
  <si>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</si>
  <si>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</si>
  <si>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</si>
  <si>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</si>
  <si>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</si>
  <si>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</si>
  <si>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</si>
  <si>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</si>
  <si>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</si>
  <si>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</si>
  <si>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</si>
  <si>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</si>
  <si>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</si>
  <si>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</si>
  <si>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</si>
  <si>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</si>
  <si>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</si>
  <si>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</si>
  <si>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</si>
  <si>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</si>
  <si>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</si>
  <si>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</si>
  <si>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</si>
  <si>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</si>
  <si>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</si>
  <si>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</si>
  <si>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</si>
  <si>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</si>
  <si>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</si>
  <si>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</si>
  <si>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</si>
  <si>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</si>
  <si>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</si>
  <si>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</si>
  <si>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</si>
  <si>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</si>
  <si>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</si>
  <si>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</si>
  <si>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</si>
  <si>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</si>
  <si>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</si>
  <si>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</si>
  <si>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</si>
  <si>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</si>
  <si>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</si>
  <si>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</si>
  <si>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</si>
  <si>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</si>
  <si>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</si>
  <si>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</si>
  <si>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</si>
  <si>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</si>
  <si>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</si>
  <si>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</si>
  <si>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</si>
  <si>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</si>
  <si>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</si>
  <si>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</si>
  <si>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</si>
  <si>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</si>
  <si>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</si>
  <si>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</si>
  <si>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</si>
  <si>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</si>
  <si>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</si>
  <si>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</si>
  <si>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</si>
  <si>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</si>
  <si>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</si>
  <si>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</si>
  <si>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</si>
  <si>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</si>
  <si>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</si>
  <si>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</si>
  <si>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</si>
  <si>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</si>
  <si>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</si>
  <si>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</si>
  <si>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</si>
  <si>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</si>
  <si>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</si>
  <si>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</si>
  <si>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</si>
  <si>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</si>
  <si>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</si>
  <si>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</si>
  <si>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</si>
  <si>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</si>
  <si>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</si>
  <si>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</si>
  <si>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</si>
  <si>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</si>
  <si>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</si>
  <si>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</si>
  <si>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</si>
  <si>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</si>
  <si>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</si>
  <si>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</si>
  <si>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</si>
  <si>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</si>
  <si>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</si>
  <si>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</si>
  <si>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</si>
  <si>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</si>
  <si>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</si>
  <si>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</si>
  <si>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</si>
  <si>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</si>
  <si>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</si>
  <si>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</si>
  <si>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</si>
  <si>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</si>
  <si>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</si>
  <si>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</si>
  <si>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</si>
  <si>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</si>
  <si>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</si>
  <si>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</si>
  <si>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</si>
  <si>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</si>
  <si>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</si>
  <si>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</si>
  <si>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</si>
  <si>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</si>
  <si>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</si>
  <si>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</si>
  <si>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</si>
  <si>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</si>
  <si>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</si>
  <si>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</si>
  <si>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</si>
  <si>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</si>
  <si>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</si>
  <si>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</si>
  <si>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</si>
  <si>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</si>
  <si>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</si>
  <si>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</si>
  <si>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</si>
  <si>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</si>
  <si>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</si>
  <si>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</si>
  <si>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</si>
  <si>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</si>
  <si>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</si>
  <si>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</si>
  <si>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</si>
  <si>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</si>
  <si>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</si>
  <si>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</si>
  <si>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</si>
  <si>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</si>
  <si>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</si>
  <si>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</si>
  <si>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</si>
  <si>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</si>
  <si>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</si>
  <si>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</si>
  <si>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</si>
  <si>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</si>
  <si>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</si>
  <si>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</si>
  <si>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</si>
  <si>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</si>
  <si>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</si>
  <si>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</si>
  <si>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</si>
  <si>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</si>
  <si>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</si>
  <si>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</si>
  <si>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</si>
  <si>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</si>
  <si>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</si>
  <si>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</si>
  <si>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</si>
  <si>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</si>
  <si>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</si>
  <si>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</si>
  <si>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</si>
  <si>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</si>
  <si>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</si>
  <si>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</si>
  <si>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</si>
  <si>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</si>
  <si>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</si>
  <si>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</si>
  <si>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</si>
  <si>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</si>
  <si>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</si>
  <si>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</si>
  <si>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</si>
  <si>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</si>
  <si>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</si>
  <si>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</si>
  <si>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</si>
  <si>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</si>
  <si>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</si>
  <si>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</si>
  <si>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</si>
  <si>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</si>
  <si>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</si>
  <si>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</si>
  <si>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</si>
  <si>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</si>
  <si>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</si>
  <si>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</si>
  <si>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</si>
  <si>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</si>
  <si>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</si>
  <si>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</si>
  <si>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</si>
  <si>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</si>
  <si>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</si>
  <si>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</si>
  <si>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</si>
  <si>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</si>
  <si>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</si>
  <si>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</si>
  <si>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</si>
  <si>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</si>
  <si>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</si>
  <si>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</si>
  <si>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</si>
  <si>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</si>
  <si>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</si>
  <si>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</si>
  <si>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</si>
  <si>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</si>
  <si>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</si>
  <si>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</si>
  <si>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</si>
  <si>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</si>
  <si>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</si>
  <si>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</si>
  <si>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</si>
  <si>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</si>
  <si>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</si>
  <si>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</si>
  <si>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</si>
  <si>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</si>
  <si>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</si>
  <si>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</si>
  <si>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</si>
  <si>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</si>
  <si>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</si>
  <si>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</si>
  <si>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</si>
  <si>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</si>
  <si>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</si>
  <si>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</si>
  <si>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</si>
  <si>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</si>
  <si>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</si>
  <si>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</si>
  <si>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</si>
  <si>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</si>
  <si>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</si>
  <si>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</si>
  <si>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</si>
  <si>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</si>
  <si>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</si>
  <si>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</si>
  <si>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</si>
  <si>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</si>
  <si>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</si>
  <si>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</si>
  <si>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</si>
  <si>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</si>
  <si>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</si>
  <si>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</si>
  <si>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</si>
  <si>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</si>
  <si>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</si>
  <si>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</si>
  <si>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</si>
  <si>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</si>
  <si>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</si>
  <si>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</si>
  <si>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</si>
  <si>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</si>
  <si>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</si>
  <si>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</si>
  <si>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</si>
  <si>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</si>
  <si>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</si>
  <si>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</si>
  <si>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</si>
  <si>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</si>
  <si>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</si>
  <si>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</si>
  <si>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</si>
  <si>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</si>
  <si>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</si>
  <si>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</si>
  <si>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</si>
  <si>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</si>
  <si>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</si>
  <si>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</si>
  <si>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</si>
  <si>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</si>
  <si>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</si>
  <si>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</si>
  <si>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</si>
  <si>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</si>
  <si>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</si>
  <si>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</si>
  <si>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</si>
  <si>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</si>
  <si>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</si>
  <si>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</si>
  <si>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</si>
  <si>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</si>
  <si>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</si>
  <si>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</si>
  <si>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</si>
  <si>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</si>
  <si>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</si>
  <si>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</si>
  <si>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</si>
  <si>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</si>
  <si>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</si>
  <si>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</si>
  <si>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</si>
  <si>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</si>
  <si>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</si>
  <si>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</si>
  <si>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</si>
  <si>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</si>
  <si>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</si>
  <si>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</si>
  <si>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</si>
  <si>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</si>
  <si>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</si>
  <si>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</si>
  <si>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</si>
  <si>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</si>
  <si>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</si>
  <si>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</si>
  <si>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</si>
  <si>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</si>
  <si>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</si>
  <si>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</si>
  <si>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</si>
  <si>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</si>
  <si>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</si>
  <si>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</si>
  <si>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</si>
  <si>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</si>
  <si>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</si>
  <si>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</si>
  <si>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</si>
  <si>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</si>
  <si>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</si>
  <si>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</si>
  <si>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</si>
  <si>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</si>
  <si>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</si>
  <si>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</si>
  <si>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</si>
  <si>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</si>
  <si>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</si>
  <si>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</si>
  <si>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</si>
  <si>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</si>
  <si>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</si>
  <si>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</si>
  <si>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</si>
  <si>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</si>
  <si>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</si>
  <si>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</si>
  <si>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</si>
  <si>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</si>
  <si>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</si>
  <si>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</si>
  <si>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</si>
  <si>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</si>
  <si>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</si>
  <si>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</si>
  <si>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</si>
  <si>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</si>
  <si>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</si>
  <si>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</si>
  <si>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</si>
  <si>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</si>
  <si>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</si>
  <si>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</si>
  <si>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</si>
  <si>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</si>
  <si>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</si>
  <si>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</si>
  <si>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</si>
  <si>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</si>
  <si>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</si>
  <si>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</si>
  <si>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</si>
  <si>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</si>
  <si>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</si>
  <si>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</si>
  <si>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</si>
  <si>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</si>
  <si>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</si>
  <si>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</si>
  <si>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</si>
  <si>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</si>
  <si>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</si>
  <si>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</si>
  <si>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</si>
  <si>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</si>
  <si>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</si>
  <si>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</si>
  <si>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</si>
  <si>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</si>
  <si>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</si>
  <si>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</si>
  <si>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</si>
  <si>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</si>
  <si>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</si>
  <si>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</si>
  <si>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</si>
  <si>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</si>
  <si>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</si>
  <si>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</si>
  <si>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</si>
  <si>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</si>
  <si>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</si>
  <si>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</si>
  <si>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</si>
  <si>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</si>
  <si>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</si>
  <si>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</si>
  <si>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</si>
  <si>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</si>
  <si>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</si>
  <si>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</si>
  <si>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</si>
  <si>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</si>
  <si>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</si>
  <si>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</si>
  <si>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</si>
  <si>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</si>
  <si>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</si>
  <si>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</si>
  <si>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</si>
  <si>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</si>
  <si>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</si>
  <si>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</si>
  <si>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</si>
  <si>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</si>
  <si>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</si>
  <si>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</si>
  <si>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</si>
  <si>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</si>
  <si>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</si>
  <si>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</si>
  <si>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</si>
  <si>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</si>
  <si>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</si>
  <si>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</si>
  <si>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</si>
  <si>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</si>
  <si>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</si>
  <si>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</si>
  <si>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</si>
  <si>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</si>
  <si>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</si>
  <si>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</si>
  <si>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</si>
  <si>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</si>
  <si>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</si>
  <si>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</si>
  <si>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</si>
  <si>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</si>
  <si>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</si>
  <si>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</si>
  <si>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</si>
  <si>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</si>
  <si>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</si>
  <si>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</si>
  <si>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</si>
  <si>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</si>
  <si>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</si>
  <si>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</si>
  <si>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</si>
  <si>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</si>
  <si>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</si>
  <si>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</si>
  <si>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</si>
  <si>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</si>
  <si>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</si>
  <si>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</si>
  <si>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</si>
  <si>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</si>
  <si>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</si>
  <si>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</si>
  <si>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</si>
  <si>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</si>
  <si>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</si>
  <si>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</si>
  <si>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</si>
  <si>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</si>
  <si>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</si>
  <si>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</si>
  <si>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</si>
  <si>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</si>
  <si>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</si>
  <si>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</si>
  <si>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</si>
  <si>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</si>
  <si>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</si>
  <si>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</si>
  <si>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</si>
  <si>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</si>
  <si>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</si>
  <si>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</si>
  <si>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</si>
  <si>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</si>
  <si>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</si>
  <si>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</si>
  <si>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</si>
  <si>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</si>
  <si>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</si>
  <si>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</si>
  <si>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</si>
  <si>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</si>
  <si>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</si>
  <si>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</si>
  <si>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</si>
  <si>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</si>
  <si>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</si>
  <si>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</si>
  <si>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</si>
  <si>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</si>
  <si>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</si>
  <si>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</si>
  <si>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</si>
  <si>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</si>
  <si>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</si>
  <si>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</si>
  <si>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</si>
  <si>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</si>
  <si>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</si>
  <si>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</si>
  <si>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</si>
  <si>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</si>
  <si>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</si>
  <si>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</si>
  <si>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</si>
  <si>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</si>
  <si>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</si>
  <si>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</si>
  <si>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</si>
  <si>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</si>
  <si>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</si>
  <si>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</si>
  <si>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</si>
  <si>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</si>
  <si>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</si>
  <si>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</si>
  <si>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</si>
  <si>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</si>
  <si>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</si>
  <si>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</si>
  <si>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</si>
  <si>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</si>
  <si>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</si>
  <si>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</si>
  <si>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</si>
  <si>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</si>
  <si>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</si>
  <si>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</si>
  <si>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</si>
  <si>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</si>
  <si>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</si>
  <si>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</si>
  <si>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</si>
  <si>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</si>
  <si>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</si>
  <si>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</si>
  <si>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</si>
  <si>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</si>
  <si>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</si>
  <si>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</si>
  <si>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</si>
  <si>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</si>
  <si>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</si>
  <si>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</si>
  <si>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</si>
  <si>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</si>
  <si>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</si>
  <si>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</si>
  <si>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</si>
  <si>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</si>
  <si>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</si>
  <si>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</si>
  <si>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</si>
  <si>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</si>
  <si>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</si>
  <si>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</si>
  <si>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</si>
  <si>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</si>
  <si>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</si>
  <si>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</si>
  <si>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</si>
  <si>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</si>
  <si>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</si>
  <si>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</si>
  <si>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</si>
  <si>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</si>
  <si>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</si>
  <si>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</si>
  <si>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</si>
  <si>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</si>
  <si>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</si>
  <si>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</si>
  <si>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</si>
  <si>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</si>
  <si>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</si>
  <si>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</si>
  <si>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</si>
  <si>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</si>
  <si>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</si>
  <si>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</si>
  <si>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</si>
  <si>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</si>
  <si>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</si>
  <si>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</si>
  <si>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</si>
  <si>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</si>
  <si>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</si>
  <si>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</si>
  <si>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</si>
  <si>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</si>
  <si>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</si>
  <si>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</si>
  <si>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</si>
  <si>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</si>
  <si>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</si>
  <si>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</si>
  <si>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</si>
  <si>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</si>
  <si>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</si>
  <si>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</si>
  <si>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</si>
  <si>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</si>
  <si>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</si>
  <si>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</si>
  <si>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</si>
  <si>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</si>
  <si>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</si>
  <si>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</si>
  <si>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</si>
  <si>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</si>
  <si>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</si>
  <si>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</si>
  <si>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</si>
  <si>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</si>
  <si>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</si>
  <si>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</si>
  <si>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</si>
  <si>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</si>
  <si>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</si>
  <si>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</si>
  <si>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</si>
  <si>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</si>
  <si>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</si>
  <si>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</si>
  <si>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</si>
  <si>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</si>
  <si>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</si>
  <si>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</si>
  <si>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</si>
  <si>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</si>
  <si>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</si>
  <si>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</si>
  <si>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</si>
  <si>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</si>
  <si>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</si>
  <si>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</si>
  <si>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</si>
  <si>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</si>
  <si>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</si>
  <si>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</si>
  <si>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</si>
  <si>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</si>
  <si>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</si>
  <si>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</si>
  <si>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</si>
  <si>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</si>
  <si>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</si>
  <si>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</si>
  <si>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</si>
  <si>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</si>
  <si>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</si>
  <si>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</si>
  <si>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</si>
  <si>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</si>
  <si>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</si>
  <si>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</si>
  <si>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</si>
  <si>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</si>
  <si>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</si>
  <si>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</si>
  <si>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</si>
  <si>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</si>
  <si>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</si>
  <si>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</si>
  <si>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</si>
  <si>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</si>
  <si>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</si>
  <si>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</si>
  <si>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</si>
  <si>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</si>
  <si>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</si>
  <si>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</si>
  <si>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</si>
  <si>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</si>
  <si>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</si>
  <si>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</si>
  <si>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</si>
  <si>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</si>
  <si>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</si>
  <si>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</si>
  <si>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</si>
  <si>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</si>
  <si>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</si>
  <si>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</si>
  <si>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</si>
  <si>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</si>
  <si>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</si>
  <si>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</si>
  <si>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</si>
  <si>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</si>
  <si>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</si>
  <si>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</si>
  <si>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</si>
  <si>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</si>
  <si>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</si>
  <si>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</si>
  <si>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</si>
  <si>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</si>
  <si>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</si>
  <si>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</si>
  <si>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</si>
  <si>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</si>
  <si>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</si>
  <si>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</si>
  <si>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</si>
  <si>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</si>
  <si>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</si>
  <si>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</si>
  <si>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</si>
  <si>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</si>
  <si>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</si>
  <si>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</si>
  <si>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</si>
  <si>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</si>
  <si>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</si>
  <si>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</si>
  <si>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</si>
  <si>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</si>
  <si>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</si>
  <si>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</si>
  <si>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</si>
  <si>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</si>
  <si>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</si>
  <si>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</si>
  <si>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</si>
  <si>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</si>
  <si>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</si>
  <si>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</si>
  <si>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</si>
  <si>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</si>
  <si>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</si>
  <si>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</si>
  <si>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</si>
  <si>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</si>
  <si>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</si>
  <si>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</si>
  <si>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</si>
  <si>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</si>
  <si>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</si>
  <si>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</si>
  <si>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</si>
  <si>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</si>
  <si>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</si>
  <si>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</si>
  <si>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</si>
  <si>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</si>
  <si>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</si>
  <si>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</si>
  <si>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</si>
  <si>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</si>
  <si>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</si>
  <si>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</si>
  <si>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</si>
  <si>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</si>
  <si>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</si>
  <si>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</si>
  <si>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</si>
  <si>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</si>
  <si>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</si>
  <si>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</si>
  <si>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</si>
  <si>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</si>
  <si>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</si>
  <si>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</si>
  <si>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</si>
  <si>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</si>
  <si>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</si>
  <si>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</si>
  <si>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</si>
  <si>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</si>
  <si>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</si>
  <si>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</si>
  <si>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</si>
  <si>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</si>
  <si>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</si>
  <si>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</si>
  <si>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</si>
  <si>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</si>
  <si>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</si>
  <si>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</si>
  <si>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</si>
  <si>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</si>
  <si>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</si>
  <si>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</si>
  <si>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</si>
  <si>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</si>
  <si>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</si>
  <si>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</si>
  <si>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</si>
  <si>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</si>
  <si>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</si>
  <si>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</si>
  <si>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</si>
  <si>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</si>
  <si>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</si>
  <si>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</si>
  <si>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</si>
  <si>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</si>
  <si>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</si>
  <si>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</si>
  <si>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</si>
  <si>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</si>
  <si>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</si>
  <si>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</si>
  <si>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</si>
  <si>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</si>
  <si>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</si>
  <si>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</si>
  <si>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</si>
  <si>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</si>
  <si>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</si>
  <si>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</si>
  <si>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</si>
  <si>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</si>
  <si>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</si>
  <si>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</si>
  <si>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</si>
  <si>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</si>
  <si>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</si>
  <si>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</si>
  <si>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</si>
  <si>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</si>
  <si>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</si>
  <si>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</si>
  <si>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</si>
  <si>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</si>
  <si>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</si>
  <si>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</si>
  <si>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</si>
  <si>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</si>
  <si>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</si>
  <si>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</si>
  <si>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</si>
  <si>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</si>
  <si>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</si>
  <si>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</si>
  <si>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</si>
  <si>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</si>
  <si>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</si>
  <si>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</si>
  <si>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</si>
  <si>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</si>
  <si>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</si>
  <si>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</si>
  <si>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</si>
  <si>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</si>
  <si>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</si>
  <si>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</si>
  <si>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</si>
  <si>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</si>
  <si>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</si>
  <si>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</si>
  <si>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</si>
  <si>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</si>
  <si>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</si>
  <si>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</si>
  <si>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</si>
  <si>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</si>
  <si>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</si>
  <si>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</si>
  <si>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</si>
  <si>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</si>
  <si>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</si>
  <si>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</si>
  <si>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</si>
  <si>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</si>
  <si>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</si>
  <si>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</si>
  <si>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</si>
  <si>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</si>
  <si>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</si>
  <si>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</si>
  <si>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</si>
  <si>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</si>
  <si>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</si>
  <si>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</si>
  <si>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</si>
  <si>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</si>
  <si>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</si>
  <si>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</si>
  <si>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</si>
  <si>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</si>
  <si>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</si>
  <si>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</si>
  <si>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</si>
  <si>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</si>
  <si>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</si>
  <si>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</si>
  <si>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</si>
  <si>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</si>
  <si>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</si>
  <si>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</si>
  <si>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</si>
  <si>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</si>
  <si>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</si>
  <si>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</si>
  <si>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</si>
  <si>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</si>
  <si>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</si>
  <si>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</si>
  <si>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</si>
  <si>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</si>
  <si>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</si>
  <si>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</si>
  <si>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</si>
  <si>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</si>
  <si>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</si>
  <si>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</si>
  <si>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</si>
  <si>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</si>
  <si>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</si>
  <si>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</si>
  <si>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</si>
  <si>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</si>
  <si>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</si>
  <si>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</si>
  <si>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</si>
  <si>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</si>
  <si>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</si>
  <si>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</si>
  <si>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</si>
  <si>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</si>
  <si>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</si>
  <si>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</si>
  <si>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</si>
  <si>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</si>
  <si>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</si>
  <si>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</si>
  <si>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</si>
  <si>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</si>
  <si>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</si>
  <si>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</si>
  <si>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</si>
  <si>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</si>
  <si>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</si>
  <si>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</si>
  <si>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</si>
  <si>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</si>
  <si>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</si>
  <si>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</si>
  <si>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</si>
  <si>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</si>
  <si>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</si>
  <si>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</si>
  <si>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</si>
  <si>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</si>
  <si>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</si>
  <si>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</si>
  <si>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</si>
  <si>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</si>
  <si>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</si>
  <si>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</si>
  <si>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</si>
  <si>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</si>
  <si>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</si>
  <si>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</si>
  <si>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</si>
  <si>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</si>
  <si>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</si>
  <si>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</si>
  <si>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</si>
  <si>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</si>
  <si>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</si>
  <si>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</si>
  <si>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</si>
  <si>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</si>
  <si>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</si>
  <si>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</si>
  <si>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</si>
  <si>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</si>
  <si>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</si>
  <si>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</si>
  <si>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</si>
  <si>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</si>
  <si>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</si>
  <si>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</si>
  <si>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</si>
  <si>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</si>
  <si>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</si>
  <si>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</si>
  <si>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</si>
  <si>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</si>
  <si>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</si>
  <si>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</si>
  <si>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</si>
  <si>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</si>
  <si>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</si>
  <si>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</si>
  <si>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</si>
  <si>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</si>
  <si>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</si>
  <si>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</si>
  <si>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</si>
  <si>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</si>
  <si>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</si>
  <si>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</si>
  <si>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</si>
  <si>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</si>
  <si>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</si>
  <si>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</si>
  <si>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</si>
  <si>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</si>
  <si>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</si>
  <si>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</si>
  <si>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</si>
  <si>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</si>
  <si>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</si>
  <si>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</si>
  <si>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</si>
  <si>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</si>
  <si>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</si>
  <si>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</si>
  <si>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</si>
  <si>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</si>
  <si>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</si>
  <si>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</si>
  <si>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</si>
  <si>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</si>
  <si>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</si>
  <si>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</si>
  <si>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</si>
  <si>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</si>
  <si>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</si>
  <si>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</si>
  <si>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</si>
  <si>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</si>
  <si>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</si>
  <si>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</si>
  <si>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</si>
  <si>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</si>
  <si>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</si>
  <si>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</si>
  <si>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</si>
  <si>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</si>
  <si>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</si>
  <si>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</si>
  <si>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</si>
  <si>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</si>
  <si>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</si>
  <si>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</si>
  <si>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</si>
  <si>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</si>
  <si>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</si>
  <si>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</si>
  <si>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</si>
  <si>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</si>
  <si>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</si>
  <si>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</si>
  <si>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</si>
  <si>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</si>
  <si>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</si>
  <si>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</si>
  <si>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</si>
  <si>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</si>
  <si>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</si>
  <si>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</si>
  <si>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</si>
  <si>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</si>
  <si>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</si>
  <si>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</si>
  <si>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</si>
  <si>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</si>
  <si>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</si>
  <si>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</si>
  <si>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</si>
  <si>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</si>
  <si>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</si>
  <si>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</si>
  <si>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</si>
  <si>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</si>
  <si>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</si>
  <si>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</si>
  <si>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</si>
  <si>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</si>
  <si>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</si>
  <si>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</si>
  <si>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</si>
  <si>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</si>
  <si>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</si>
  <si>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</si>
  <si>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</si>
  <si>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</si>
  <si>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</si>
  <si>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</si>
  <si>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</si>
  <si>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</si>
  <si>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</si>
  <si>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</si>
  <si>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</si>
  <si>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</si>
  <si>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</si>
  <si>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</si>
  <si>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</si>
  <si>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</si>
  <si>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</si>
  <si>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</si>
  <si>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</si>
  <si>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</si>
  <si>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</si>
  <si>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</si>
  <si>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</si>
  <si>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</si>
  <si>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</si>
  <si>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</si>
  <si>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</si>
  <si>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</si>
  <si>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</si>
  <si>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</si>
  <si>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</si>
  <si>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</si>
  <si>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</si>
  <si>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</si>
  <si>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</si>
  <si>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</si>
  <si>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</si>
  <si>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</si>
  <si>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</si>
  <si>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</si>
  <si>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</si>
  <si>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</si>
  <si>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</si>
  <si>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</si>
  <si>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</si>
  <si>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</si>
  <si>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</si>
  <si>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</si>
  <si>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</si>
  <si>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</si>
  <si>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</si>
  <si>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</si>
  <si>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</si>
  <si>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</si>
  <si>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</si>
  <si>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</si>
  <si>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</si>
  <si>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</si>
  <si>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</si>
  <si>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</si>
  <si>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</si>
  <si>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</si>
  <si>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</si>
  <si>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</si>
  <si>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</si>
  <si>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</si>
  <si>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</si>
  <si>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</si>
  <si>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</si>
  <si>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</si>
  <si>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</si>
  <si>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</si>
  <si>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</si>
  <si>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</si>
  <si>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</si>
  <si>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</si>
  <si>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</si>
  <si>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</si>
  <si>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</si>
  <si>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</si>
  <si>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</si>
  <si>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</si>
  <si>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</si>
  <si>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</si>
  <si>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</si>
  <si>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</si>
  <si>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</si>
  <si>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</si>
  <si>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</si>
  <si>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</si>
  <si>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</si>
  <si>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</si>
  <si>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</si>
  <si>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</si>
  <si>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</si>
  <si>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</si>
  <si>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</si>
  <si>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</si>
  <si>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</si>
  <si>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</si>
  <si>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</si>
  <si>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</si>
  <si>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</si>
  <si>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</si>
  <si>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</si>
  <si>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</si>
  <si>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</si>
  <si>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</si>
  <si>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</si>
  <si>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</si>
  <si>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</si>
  <si>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</si>
  <si>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</si>
  <si>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</si>
  <si>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</si>
  <si>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</si>
  <si>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</si>
  <si>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</si>
  <si>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</si>
  <si>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</si>
  <si>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</si>
  <si>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</si>
  <si>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</si>
  <si>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</si>
  <si>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</si>
  <si>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</si>
  <si>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</si>
  <si>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</si>
  <si>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</si>
  <si>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</si>
  <si>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</si>
  <si>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</si>
  <si>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</si>
  <si>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</si>
  <si>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</si>
  <si>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</si>
  <si>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</si>
  <si>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</si>
  <si>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</si>
  <si>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</si>
  <si>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</si>
  <si>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</si>
  <si>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</si>
  <si>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</si>
  <si>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</si>
  <si>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</si>
  <si>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</si>
  <si>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</si>
  <si>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</si>
  <si>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</si>
  <si>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</si>
  <si>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</si>
  <si>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</si>
  <si>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</si>
  <si>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</si>
  <si>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</si>
  <si>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</si>
  <si>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</si>
  <si>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</si>
  <si>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</si>
  <si>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</si>
  <si>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</si>
  <si>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</si>
  <si>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</si>
  <si>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</si>
  <si>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</si>
  <si>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</si>
  <si>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</si>
  <si>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</si>
  <si>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</si>
  <si>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</si>
  <si>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</si>
  <si>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</si>
  <si>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</si>
  <si>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</si>
  <si>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</si>
  <si>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</si>
  <si>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</si>
  <si>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</si>
  <si>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</si>
  <si>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</si>
  <si>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</si>
  <si>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</si>
  <si>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</si>
  <si>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</si>
  <si>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</si>
  <si>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</si>
  <si>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</si>
  <si>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</si>
  <si>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</si>
  <si>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</si>
  <si>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</si>
  <si>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</si>
  <si>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</si>
  <si>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</si>
  <si>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</si>
  <si>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</si>
  <si>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</si>
  <si>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</si>
  <si>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</si>
  <si>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</si>
  <si>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</si>
  <si>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</si>
  <si>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</si>
  <si>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</si>
  <si>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</si>
  <si>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</si>
  <si>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</si>
  <si>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</si>
  <si>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</si>
  <si>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</si>
  <si>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</si>
  <si>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</si>
  <si>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</si>
  <si>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</si>
  <si>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</si>
  <si>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</si>
  <si>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</si>
  <si>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</si>
  <si>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</si>
  <si>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</si>
  <si>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</si>
  <si>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</si>
  <si>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</si>
  <si>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</si>
  <si>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</si>
  <si>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</si>
  <si>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</si>
  <si>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</si>
  <si>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</si>
  <si>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</si>
  <si>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</si>
  <si>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</si>
  <si>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</si>
  <si>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</si>
  <si>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</si>
  <si>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</si>
  <si>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</si>
  <si>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</si>
  <si>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</si>
  <si>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</si>
  <si>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</si>
  <si>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</si>
  <si>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</si>
  <si>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</si>
  <si>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</si>
  <si>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</si>
  <si>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</si>
  <si>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</si>
  <si>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</si>
  <si>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</si>
  <si>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</si>
  <si>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</si>
  <si>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</si>
  <si>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</si>
  <si>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</si>
  <si>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</si>
  <si>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</si>
  <si>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</si>
  <si>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</si>
  <si>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</si>
  <si>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</si>
  <si>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</si>
  <si>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</si>
  <si>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</si>
  <si>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</si>
  <si>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</si>
  <si>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</si>
  <si>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</si>
  <si>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</si>
  <si>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</si>
  <si>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</si>
  <si>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</si>
  <si>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</si>
  <si>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</si>
  <si>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</si>
  <si>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</si>
  <si>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</si>
  <si>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</si>
  <si>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</si>
  <si>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</si>
  <si>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</si>
  <si>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</si>
  <si>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</si>
  <si>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</si>
  <si>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</si>
  <si>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</si>
  <si>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</si>
  <si>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</si>
  <si>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</si>
  <si>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</si>
  <si>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</si>
  <si>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</si>
  <si>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</si>
  <si>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</si>
  <si>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</si>
  <si>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</si>
  <si>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</si>
  <si>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</si>
  <si>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</si>
  <si>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</si>
  <si>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</si>
  <si>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</si>
  <si>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</si>
  <si>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</si>
  <si>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</si>
  <si>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</si>
  <si>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</si>
  <si>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</si>
  <si>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</si>
  <si>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</si>
  <si>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</si>
  <si>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</si>
  <si>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</si>
  <si>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</si>
  <si>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</si>
  <si>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</si>
  <si>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</si>
  <si>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</si>
  <si>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</si>
  <si>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</si>
  <si>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</si>
  <si>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</si>
  <si>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</si>
  <si>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</si>
  <si>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</si>
  <si>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</si>
  <si>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</si>
  <si>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</si>
  <si>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</si>
  <si>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</si>
  <si>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</si>
  <si>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</si>
  <si>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</si>
  <si>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</si>
  <si>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</si>
  <si>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</si>
  <si>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</si>
  <si>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</si>
  <si>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</si>
  <si>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</si>
  <si>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</si>
  <si>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</si>
  <si>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</si>
  <si>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</si>
  <si>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</si>
  <si>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</si>
  <si>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</si>
  <si>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</si>
  <si>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</si>
  <si>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</si>
  <si>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</si>
  <si>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</si>
  <si>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</si>
  <si>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</si>
  <si>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</si>
  <si>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</si>
  <si>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</si>
  <si>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</si>
  <si>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</si>
  <si>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</si>
  <si>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</si>
  <si>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</si>
  <si>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</si>
  <si>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</si>
  <si>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</si>
  <si>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</si>
  <si>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</si>
  <si>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</si>
  <si>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</si>
  <si>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</si>
  <si>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</si>
  <si>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</si>
  <si>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</si>
  <si>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</si>
  <si>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</si>
  <si>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</si>
  <si>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</si>
  <si>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</si>
  <si>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</si>
  <si>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</si>
  <si>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</si>
  <si>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</si>
  <si>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</si>
  <si>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</si>
  <si>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</si>
  <si>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</si>
  <si>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</si>
  <si>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</si>
  <si>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</si>
  <si>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</si>
  <si>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</si>
  <si>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</si>
  <si>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</si>
  <si>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</si>
  <si>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</si>
  <si>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</si>
  <si>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</si>
  <si>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</si>
  <si>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</si>
  <si>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</si>
  <si>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</si>
  <si>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</si>
  <si>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</si>
  <si>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</si>
  <si>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</si>
  <si>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</si>
  <si>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</si>
  <si>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</si>
  <si>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</si>
  <si>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</si>
  <si>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</si>
  <si>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</si>
  <si>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</si>
  <si>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</si>
  <si>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</si>
  <si>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</si>
  <si>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</si>
  <si>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</si>
  <si>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</si>
  <si>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</si>
  <si>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</si>
  <si>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</si>
  <si>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</si>
  <si>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</si>
  <si>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</si>
  <si>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</si>
  <si>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</si>
  <si>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</si>
  <si>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</si>
  <si>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</si>
  <si>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</si>
  <si>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</si>
  <si>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</si>
  <si>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</si>
  <si>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</si>
  <si>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</si>
  <si>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</si>
  <si>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</si>
  <si>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</si>
  <si>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</si>
  <si>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</si>
  <si>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</si>
  <si>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</si>
  <si>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</si>
  <si>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</si>
  <si>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</si>
  <si>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</si>
  <si>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</si>
  <si>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</si>
  <si>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</si>
  <si>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</si>
  <si>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</si>
  <si>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</si>
  <si>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</si>
  <si>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</si>
  <si>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</si>
  <si>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</si>
  <si>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</si>
  <si>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</si>
  <si>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</si>
  <si>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</si>
  <si>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</si>
  <si>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</si>
  <si>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</si>
  <si>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</si>
  <si>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</si>
  <si>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</si>
  <si>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</si>
  <si>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</si>
  <si>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</si>
  <si>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</si>
  <si>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</si>
  <si>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</si>
  <si>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</si>
  <si>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</si>
  <si>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</si>
  <si>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</si>
  <si>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</si>
  <si>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</si>
  <si>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</si>
  <si>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</si>
  <si>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</si>
  <si>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</si>
  <si>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</si>
  <si>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</si>
  <si>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</si>
  <si>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</si>
  <si>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</si>
  <si>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</si>
  <si>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</si>
  <si>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</si>
  <si>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</si>
  <si>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</si>
  <si>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</si>
  <si>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</si>
  <si>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</si>
  <si>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</si>
  <si>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</si>
  <si>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</si>
  <si>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</si>
  <si>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</si>
  <si>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</si>
  <si>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</si>
  <si>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</si>
  <si>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</si>
  <si>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</si>
  <si>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</si>
  <si>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</si>
  <si>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</si>
  <si>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</si>
  <si>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</si>
  <si>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</si>
  <si>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</si>
  <si>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</si>
  <si>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</si>
  <si>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</si>
  <si>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</si>
  <si>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</si>
  <si>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</si>
  <si>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</si>
  <si>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</si>
  <si>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</si>
  <si>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</si>
  <si>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</si>
  <si>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</si>
  <si>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</si>
  <si>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</si>
  <si>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</si>
  <si>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</si>
  <si>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</si>
  <si>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</si>
  <si>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</si>
  <si>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</si>
  <si>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</si>
  <si>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</si>
  <si>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</si>
  <si>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</si>
  <si>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</si>
  <si>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</si>
  <si>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</si>
  <si>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</si>
  <si>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</si>
  <si>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</si>
  <si>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</si>
  <si>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</si>
  <si>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</si>
  <si>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</si>
  <si>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</si>
  <si>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</si>
  <si>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</si>
  <si>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</si>
  <si>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</si>
  <si>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</si>
  <si>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</si>
  <si>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</si>
  <si>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</si>
  <si>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</si>
  <si>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</si>
  <si>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</si>
  <si>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</si>
  <si>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</si>
  <si>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</si>
  <si>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</si>
  <si>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</si>
  <si>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</si>
  <si>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</si>
  <si>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</si>
  <si>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</si>
  <si>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</si>
  <si>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</si>
  <si>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</si>
  <si>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</si>
  <si>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</si>
  <si>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</si>
  <si>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</si>
  <si>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</si>
  <si>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</si>
  <si>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</si>
  <si>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</si>
  <si>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</si>
  <si>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</si>
  <si>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</si>
  <si>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</si>
  <si>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</si>
  <si>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</si>
  <si>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</si>
  <si>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</si>
  <si>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</si>
  <si>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</si>
  <si>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</si>
  <si>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</si>
  <si>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</si>
  <si>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</si>
  <si>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</si>
  <si>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</si>
  <si>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</si>
  <si>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</si>
  <si>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</si>
  <si>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</si>
  <si>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</si>
  <si>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</si>
  <si>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</si>
  <si>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</si>
  <si>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</si>
  <si>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</si>
  <si>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</si>
  <si>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</si>
  <si>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</si>
  <si>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</si>
  <si>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</si>
  <si>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</si>
  <si>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</si>
  <si>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</si>
  <si>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</si>
  <si>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</si>
  <si>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</si>
  <si>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</si>
  <si>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</si>
  <si>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</si>
  <si>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</si>
  <si>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</si>
  <si>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</si>
  <si>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</si>
  <si>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</si>
  <si>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</si>
  <si>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</si>
  <si>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</si>
  <si>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</si>
  <si>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</si>
  <si>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</si>
  <si>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</si>
  <si>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</si>
  <si>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</si>
  <si>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</si>
  <si>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</si>
  <si>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</si>
  <si>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</si>
  <si>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</si>
  <si>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</si>
  <si>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</si>
  <si>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</si>
  <si>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</si>
  <si>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</si>
  <si>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</si>
  <si>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</si>
  <si>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</si>
  <si>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</si>
  <si>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</si>
  <si>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</si>
  <si>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</si>
  <si>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</si>
  <si>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</si>
  <si>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</si>
  <si>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</si>
  <si>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</si>
  <si>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</si>
  <si>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</si>
  <si>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</si>
  <si>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</si>
  <si>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</si>
  <si>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</si>
  <si>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</si>
  <si>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</si>
  <si>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</si>
  <si>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</si>
  <si>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</si>
  <si>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</si>
  <si>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</si>
  <si>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</si>
  <si>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</si>
  <si>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</si>
  <si>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</si>
  <si>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</si>
  <si>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</si>
  <si>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</si>
  <si>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</si>
  <si>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</si>
  <si>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</si>
  <si>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</si>
  <si>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</si>
  <si>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</si>
  <si>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</si>
  <si>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</si>
  <si>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</si>
  <si>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</si>
  <si>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</si>
  <si>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</si>
  <si>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</si>
  <si>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</si>
  <si>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</si>
  <si>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</si>
  <si>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</si>
  <si>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</si>
  <si>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</si>
  <si>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</si>
  <si>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</si>
  <si>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</si>
  <si>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</si>
  <si>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</si>
  <si>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</si>
  <si>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</si>
  <si>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</si>
  <si>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</si>
  <si>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</si>
  <si>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</si>
  <si>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</si>
  <si>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</si>
  <si>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</si>
  <si>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</si>
  <si>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</si>
  <si>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</si>
  <si>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</si>
  <si>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</si>
  <si>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</si>
  <si>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</si>
  <si>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</si>
  <si>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</si>
  <si>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</si>
  <si>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</si>
  <si>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</si>
  <si>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</si>
  <si>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</si>
  <si>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</si>
  <si>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</si>
  <si>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</si>
  <si>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</si>
  <si>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</si>
  <si>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</si>
  <si>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</si>
  <si>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</si>
  <si>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</si>
  <si>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</si>
  <si>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</si>
  <si>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</si>
  <si>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</si>
  <si>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</si>
  <si>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</si>
  <si>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</si>
  <si>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</si>
  <si>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</si>
  <si>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</si>
  <si>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</si>
  <si>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</si>
  <si>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</si>
  <si>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</si>
  <si>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</si>
  <si>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</si>
  <si>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</si>
  <si>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</si>
  <si>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</si>
  <si>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</si>
  <si>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</si>
  <si>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</si>
  <si>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</si>
  <si>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</si>
  <si>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</si>
  <si>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</si>
  <si>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</si>
  <si>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</si>
  <si>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</si>
  <si>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</si>
  <si>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</si>
  <si>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</si>
  <si>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</si>
  <si>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</si>
  <si>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</si>
  <si>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</si>
  <si>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</si>
  <si>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</si>
  <si>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</si>
  <si>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</si>
  <si>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</si>
  <si>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</si>
  <si>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</si>
  <si>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</si>
  <si>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</si>
  <si>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</si>
  <si>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</si>
  <si>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</si>
  <si>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</si>
  <si>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</si>
  <si>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</si>
  <si>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</si>
  <si>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</si>
  <si>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</si>
  <si>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</si>
  <si>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</si>
  <si>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</si>
  <si>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</si>
  <si>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</si>
  <si>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</si>
  <si>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</si>
  <si>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</si>
  <si>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</si>
  <si>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</si>
  <si>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</si>
  <si>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</si>
  <si>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</si>
  <si>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</si>
  <si>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</si>
  <si>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</si>
  <si>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</si>
  <si>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</si>
  <si>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</si>
  <si>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</si>
  <si>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</si>
  <si>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</si>
  <si>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</si>
  <si>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</si>
  <si>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</si>
  <si>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</si>
  <si>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</si>
  <si>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</si>
  <si>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</si>
  <si>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</si>
  <si>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</si>
  <si>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</si>
  <si>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</si>
  <si>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</si>
  <si>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</si>
  <si>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</si>
  <si>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</si>
  <si>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</si>
  <si>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</si>
  <si>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</si>
  <si>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</si>
  <si>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</si>
  <si>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</si>
  <si>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</si>
  <si>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</si>
  <si>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</si>
  <si>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</si>
  <si>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</si>
  <si>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</si>
  <si>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</si>
  <si>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</si>
  <si>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</si>
  <si>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</si>
  <si>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</si>
  <si>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</si>
  <si>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</si>
  <si>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</si>
  <si>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</si>
  <si>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</si>
  <si>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</si>
  <si>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</si>
  <si>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</si>
  <si>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</si>
  <si>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</si>
  <si>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</si>
  <si>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</si>
  <si>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</si>
  <si>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</si>
  <si>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</si>
  <si>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</si>
  <si>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</si>
  <si>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</si>
  <si>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</si>
  <si>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</si>
  <si>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</si>
  <si>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</si>
  <si>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</si>
  <si>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</si>
  <si>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</si>
  <si>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</si>
  <si>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</si>
  <si>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</si>
  <si>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</si>
  <si>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</si>
  <si>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</si>
  <si>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</si>
  <si>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</si>
  <si>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</si>
  <si>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</si>
  <si>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</si>
  <si>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</si>
  <si>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</si>
  <si>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</si>
  <si>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</si>
  <si>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</si>
  <si>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</si>
  <si>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</si>
  <si>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</si>
  <si>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</si>
  <si>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</si>
  <si>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</si>
  <si>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</si>
  <si>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</si>
  <si>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</si>
  <si>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</si>
  <si>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</si>
  <si>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</si>
  <si>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</si>
  <si>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</si>
  <si>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</si>
  <si>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</si>
  <si>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</si>
  <si>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</si>
  <si>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</si>
  <si>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</si>
  <si>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</si>
  <si>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</si>
  <si>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</si>
  <si>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</si>
  <si>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</si>
  <si>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</si>
  <si>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</si>
  <si>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</si>
  <si>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</si>
  <si>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</si>
  <si>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</si>
  <si>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</si>
  <si>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</si>
  <si>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</si>
  <si>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</si>
  <si>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</si>
  <si>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</si>
  <si>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</si>
  <si>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</si>
  <si>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</si>
  <si>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</si>
  <si>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</si>
  <si>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</si>
  <si>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</si>
  <si>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</si>
  <si>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</si>
  <si>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</si>
  <si>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</si>
  <si>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</si>
  <si>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</si>
  <si>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</si>
  <si>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</si>
  <si>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</si>
  <si>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</si>
  <si>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</si>
  <si>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</si>
  <si>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</si>
  <si>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</si>
  <si>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</si>
  <si>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</si>
  <si>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</si>
  <si>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</si>
  <si>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</si>
  <si>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</si>
  <si>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</si>
  <si>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</si>
  <si>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</si>
  <si>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</si>
  <si>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</si>
  <si>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</si>
  <si>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</si>
  <si>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</si>
  <si>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</si>
  <si>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</si>
  <si>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</si>
  <si>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</si>
  <si>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</si>
  <si>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</si>
  <si>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</si>
  <si>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</si>
  <si>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</si>
  <si>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</si>
  <si>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</si>
  <si>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</si>
  <si>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</si>
  <si>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</si>
  <si>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</si>
  <si>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</si>
  <si>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</si>
  <si>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</si>
  <si>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</si>
  <si>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</si>
  <si>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</si>
  <si>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</si>
  <si>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</si>
  <si>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</si>
  <si>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</si>
  <si>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</si>
  <si>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</si>
  <si>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</si>
  <si>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</si>
  <si>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</si>
  <si>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</si>
  <si>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</si>
  <si>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</si>
  <si>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</si>
  <si>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</si>
  <si>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</si>
  <si>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</si>
  <si>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</si>
  <si>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</si>
  <si>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</si>
  <si>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</si>
  <si>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</si>
  <si>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</si>
  <si>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</si>
  <si>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</si>
  <si>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</si>
  <si>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</si>
  <si>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</si>
  <si>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</si>
  <si>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</si>
  <si>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</si>
  <si>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</si>
  <si>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</si>
  <si>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</si>
  <si>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</si>
  <si>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</si>
  <si>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</si>
  <si>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</si>
  <si>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</si>
  <si>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</si>
  <si>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</si>
  <si>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</si>
  <si>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</si>
  <si>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</si>
  <si>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</si>
  <si>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</si>
  <si>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</si>
  <si>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</si>
  <si>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</si>
  <si>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</si>
  <si>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</si>
  <si>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</si>
  <si>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</si>
  <si>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</si>
  <si>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</si>
  <si>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</si>
  <si>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</si>
  <si>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</si>
  <si>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</si>
  <si>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</si>
  <si>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</si>
  <si>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</si>
  <si>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</si>
  <si>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</si>
  <si>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</si>
  <si>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</si>
  <si>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</si>
  <si>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</si>
  <si>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</si>
  <si>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</si>
  <si>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</si>
  <si>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</si>
  <si>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</si>
  <si>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</si>
  <si>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</si>
  <si>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</si>
  <si>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</si>
  <si>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</si>
  <si>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</si>
  <si>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</si>
  <si>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</si>
  <si>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</si>
  <si>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</si>
  <si>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</si>
  <si>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</si>
  <si>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</si>
  <si>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</si>
  <si>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</si>
  <si>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</si>
  <si>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</si>
  <si>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</si>
  <si>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</si>
  <si>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</si>
  <si>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</si>
  <si>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</si>
  <si>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</si>
  <si>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</si>
  <si>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</si>
  <si>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</si>
  <si>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</si>
  <si>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</si>
  <si>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</si>
  <si>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</si>
  <si>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</si>
  <si>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</si>
  <si>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</si>
  <si>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</si>
  <si>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</si>
  <si>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</si>
  <si>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</si>
  <si>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</si>
  <si>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</si>
  <si>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</si>
  <si>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</si>
  <si>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</si>
  <si>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</si>
  <si>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</si>
  <si>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</si>
  <si>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</si>
  <si>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</si>
  <si>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</si>
  <si>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</si>
  <si>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</si>
  <si>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</si>
  <si>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</si>
  <si>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</si>
  <si>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</si>
  <si>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</si>
  <si>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</si>
  <si>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</si>
  <si>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</si>
  <si>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</si>
  <si>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</si>
  <si>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</si>
  <si>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</si>
  <si>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</si>
  <si>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</si>
  <si>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</si>
  <si>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</si>
  <si>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</si>
  <si>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</si>
  <si>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</si>
  <si>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</si>
  <si>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</si>
  <si>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</si>
  <si>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</si>
  <si>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</si>
  <si>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</si>
  <si>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</si>
  <si>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</si>
  <si>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</si>
  <si>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</si>
  <si>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</si>
  <si>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</si>
  <si>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</si>
  <si>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</si>
  <si>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</si>
  <si>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</si>
  <si>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</si>
  <si>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</si>
  <si>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</si>
  <si>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</si>
  <si>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</si>
  <si>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</si>
  <si>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</si>
  <si>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</si>
  <si>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</si>
  <si>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</si>
  <si>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</si>
  <si>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</si>
  <si>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</si>
  <si>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</si>
  <si>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</si>
  <si>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</si>
  <si>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</si>
  <si>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</si>
  <si>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</si>
  <si>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</si>
  <si>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</si>
  <si>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</si>
  <si>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</si>
  <si>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</si>
  <si>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</si>
  <si>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</si>
  <si>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</si>
  <si>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</si>
  <si>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</si>
  <si>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</si>
  <si>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</si>
  <si>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</si>
  <si>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</si>
  <si>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</si>
  <si>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</si>
  <si>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</si>
  <si>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</si>
  <si>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</si>
  <si>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</si>
  <si>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</si>
  <si>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</si>
  <si>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</si>
  <si>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</si>
  <si>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</si>
  <si>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</si>
  <si>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</si>
  <si>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</si>
  <si>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</si>
  <si>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</si>
  <si>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</si>
  <si>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</si>
  <si>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</si>
  <si>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</si>
  <si>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</si>
  <si>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</si>
  <si>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</si>
  <si>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</si>
  <si>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</si>
  <si>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</si>
  <si>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</si>
  <si>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</si>
  <si>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</si>
  <si>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</si>
  <si>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</si>
  <si>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</si>
  <si>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</si>
  <si>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</si>
  <si>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</si>
  <si>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</si>
  <si>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</si>
  <si>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</si>
  <si>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</si>
  <si>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</si>
  <si>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</si>
  <si>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</si>
  <si>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</si>
  <si>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</si>
  <si>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</si>
  <si>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</si>
  <si>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</si>
  <si>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</si>
  <si>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</si>
  <si>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</si>
  <si>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</si>
  <si>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</si>
  <si>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</si>
  <si>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</si>
  <si>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</si>
  <si>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</si>
  <si>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</si>
  <si>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</si>
  <si>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</si>
  <si>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</si>
  <si>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</si>
  <si>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</si>
  <si>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</si>
  <si>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</si>
  <si>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</si>
  <si>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</si>
  <si>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</si>
  <si>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</si>
  <si>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</si>
  <si>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</si>
  <si>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</si>
  <si>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</si>
  <si>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</si>
  <si>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</si>
  <si>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</si>
  <si>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</si>
  <si>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</si>
  <si>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</si>
  <si>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</si>
  <si>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</si>
  <si>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</si>
  <si>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</si>
  <si>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</si>
  <si>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</si>
  <si>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</si>
  <si>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</si>
  <si>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</si>
  <si>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</si>
  <si>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</si>
  <si>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</si>
  <si>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</si>
  <si>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</si>
  <si>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</si>
  <si>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</si>
  <si>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</si>
  <si>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</si>
  <si>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</si>
  <si>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</si>
  <si>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</si>
  <si>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</si>
  <si>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</si>
  <si>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</si>
  <si>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</si>
  <si>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</si>
  <si>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</si>
  <si>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</si>
  <si>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</si>
  <si>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</si>
  <si>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</si>
  <si>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</si>
  <si>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</si>
  <si>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</si>
  <si>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</si>
  <si>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</si>
  <si>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</si>
  <si>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</si>
  <si>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</si>
  <si>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</si>
  <si>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</si>
  <si>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</si>
  <si>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</si>
  <si>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</si>
  <si>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</si>
  <si>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</si>
  <si>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</si>
  <si>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</si>
  <si>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</si>
  <si>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</si>
  <si>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</si>
  <si>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</si>
  <si>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</si>
  <si>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</si>
  <si>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</si>
  <si>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</si>
  <si>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</si>
  <si>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</si>
  <si>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</si>
  <si>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</si>
  <si>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</si>
  <si>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</si>
  <si>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</si>
  <si>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</si>
  <si>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</si>
  <si>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</si>
  <si>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</si>
  <si>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</si>
  <si>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</si>
  <si>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</si>
  <si>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</si>
  <si>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</si>
  <si>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</si>
  <si>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</si>
  <si>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</si>
  <si>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</si>
  <si>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</si>
  <si>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</si>
  <si>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</si>
  <si>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</si>
  <si>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</si>
  <si>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</si>
  <si>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</si>
  <si>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</si>
  <si>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</si>
  <si>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</si>
  <si>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</si>
  <si>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</si>
  <si>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</si>
  <si>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</si>
  <si>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</si>
  <si>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</si>
  <si>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</si>
  <si>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</si>
  <si>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</si>
  <si>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</si>
  <si>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</si>
  <si>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</si>
  <si>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</si>
  <si>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</si>
  <si>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</si>
  <si>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</si>
  <si>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</si>
  <si>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</si>
  <si>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</si>
  <si>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</si>
  <si>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</si>
  <si>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</si>
  <si>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</si>
  <si>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</si>
  <si>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</si>
  <si>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</si>
  <si>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</si>
  <si>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</si>
  <si>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</si>
  <si>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</si>
  <si>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</si>
  <si>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</si>
  <si>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</si>
  <si>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</si>
  <si>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</si>
  <si>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</si>
  <si>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</si>
  <si>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</si>
  <si>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</si>
  <si>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</si>
  <si>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</si>
  <si>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</si>
  <si>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</si>
  <si>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</si>
  <si>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</si>
  <si>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</si>
  <si>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</si>
  <si>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</si>
  <si>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</si>
  <si>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</si>
  <si>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</si>
  <si>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</si>
  <si>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</si>
  <si>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</si>
  <si>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</si>
  <si>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</si>
  <si>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</si>
  <si>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</si>
  <si>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</si>
  <si>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</si>
  <si>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</si>
  <si>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</si>
  <si>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</si>
  <si>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</si>
  <si>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</si>
  <si>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</si>
  <si>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</si>
  <si>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</si>
  <si>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</si>
  <si>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</si>
  <si>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</si>
  <si>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</si>
  <si>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</si>
  <si>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</si>
  <si>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</si>
  <si>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</si>
  <si>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</si>
  <si>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</si>
  <si>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</si>
  <si>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</si>
  <si>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</si>
  <si>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</si>
  <si>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</si>
  <si>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</si>
  <si>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</si>
  <si>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</si>
  <si>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</si>
  <si>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</si>
  <si>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</si>
  <si>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</si>
  <si>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</si>
  <si>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</si>
  <si>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</si>
  <si>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</si>
  <si>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</si>
  <si>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</si>
  <si>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</si>
  <si>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</si>
  <si>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</si>
  <si>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</si>
  <si>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</si>
  <si>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</si>
  <si>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</si>
  <si>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</si>
  <si>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</si>
  <si>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</si>
  <si>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</si>
  <si>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</si>
  <si>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</si>
  <si>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</si>
  <si>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</si>
  <si>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</si>
  <si>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</si>
  <si>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</si>
  <si>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</si>
  <si>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</si>
  <si>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</si>
  <si>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</si>
  <si>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</si>
  <si>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</si>
  <si>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</si>
  <si>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</si>
  <si>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</si>
  <si>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</si>
  <si>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</si>
  <si>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</si>
  <si>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</si>
  <si>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</si>
  <si>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</si>
  <si>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</si>
  <si>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</si>
  <si>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</si>
  <si>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</si>
  <si>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</si>
  <si>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</si>
  <si>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</si>
  <si>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</si>
  <si>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</si>
  <si>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</si>
  <si>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</si>
  <si>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</si>
  <si>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</si>
  <si>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</si>
  <si>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</si>
  <si>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</si>
  <si>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</si>
  <si>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</si>
  <si>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</si>
  <si>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</si>
  <si>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</si>
  <si>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</si>
  <si>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</si>
  <si>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</si>
  <si>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</si>
  <si>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</si>
  <si>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</si>
  <si>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</si>
  <si>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</si>
  <si>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</si>
  <si>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</si>
  <si>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</si>
  <si>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</si>
  <si>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</si>
  <si>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</si>
  <si>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</si>
  <si>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</si>
  <si>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</si>
  <si>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</si>
  <si>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</si>
  <si>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</si>
  <si>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</si>
  <si>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</si>
  <si>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</si>
  <si>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</si>
  <si>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</si>
  <si>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</si>
  <si>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</si>
  <si>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</si>
  <si>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</si>
  <si>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</si>
  <si>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</si>
  <si>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</si>
  <si>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</si>
  <si>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</si>
  <si>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</si>
  <si>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</si>
  <si>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</si>
  <si>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</si>
  <si>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</si>
  <si>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</si>
  <si>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</si>
  <si>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</si>
  <si>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</si>
  <si>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</si>
  <si>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</si>
  <si>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</si>
  <si>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</si>
  <si>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</si>
  <si>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</si>
  <si>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</si>
  <si>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</si>
  <si>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</si>
  <si>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</si>
  <si>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</si>
  <si>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</si>
  <si>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</si>
  <si>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</si>
  <si>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</si>
  <si>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</si>
  <si>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</si>
  <si>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</si>
  <si>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</si>
  <si>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</si>
  <si>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</si>
  <si>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</si>
  <si>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</si>
  <si>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</si>
  <si>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</si>
  <si>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</si>
  <si>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</si>
  <si>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</si>
  <si>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</si>
  <si>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</si>
  <si>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</si>
  <si>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</si>
  <si>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</si>
  <si>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</si>
  <si>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</si>
  <si>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</si>
  <si>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</si>
  <si>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</si>
  <si>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</si>
  <si>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</si>
  <si>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</si>
  <si>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</si>
  <si>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</si>
  <si>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</si>
  <si>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</si>
  <si>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</si>
  <si>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</si>
  <si>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</si>
  <si>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</si>
  <si>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</si>
  <si>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</si>
  <si>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</si>
  <si>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</si>
  <si>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</si>
  <si>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</si>
  <si>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</si>
  <si>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</si>
  <si>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</si>
  <si>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</si>
  <si>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</si>
  <si>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</si>
  <si>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</si>
  <si>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</si>
  <si>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</si>
  <si>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</si>
  <si>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</si>
  <si>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</si>
  <si>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</si>
  <si>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</si>
  <si>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</si>
  <si>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</si>
  <si>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</si>
  <si>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</si>
  <si>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</si>
  <si>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</si>
  <si>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</si>
  <si>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</si>
  <si>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</si>
  <si>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</si>
  <si>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</si>
  <si>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</si>
  <si>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</si>
  <si>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</si>
  <si>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</si>
  <si>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</si>
  <si>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</si>
  <si>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</si>
  <si>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</si>
  <si>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</si>
  <si>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</si>
  <si>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</si>
  <si>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</si>
  <si>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</si>
  <si>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</si>
  <si>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</si>
  <si>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</si>
  <si>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</si>
  <si>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</si>
  <si>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</si>
  <si>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</si>
  <si>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</si>
  <si>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</si>
  <si>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</si>
  <si>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</si>
  <si>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</si>
  <si>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</si>
  <si>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</si>
  <si>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</si>
  <si>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</si>
  <si>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</si>
  <si>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</si>
  <si>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</si>
  <si>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</si>
  <si>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</si>
  <si>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</si>
  <si>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</si>
  <si>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</si>
  <si>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</si>
  <si>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</si>
  <si>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</si>
  <si>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</si>
  <si>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</si>
  <si>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</si>
  <si>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</si>
  <si>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</si>
  <si>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</si>
  <si>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</si>
  <si>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</si>
  <si>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</si>
  <si>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</si>
  <si>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</si>
  <si>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</si>
  <si>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</si>
  <si>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</si>
  <si>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</si>
  <si>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</si>
  <si>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</si>
  <si>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</si>
  <si>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</si>
  <si>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</si>
  <si>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</si>
  <si>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</si>
  <si>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</si>
  <si>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</si>
  <si>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</si>
  <si>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</si>
  <si>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</si>
  <si>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</si>
  <si>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</si>
  <si>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</si>
  <si>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</si>
  <si>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</si>
  <si>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</si>
  <si>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</si>
  <si>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</si>
  <si>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</si>
  <si>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</si>
  <si>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</si>
  <si>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</si>
  <si>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</si>
  <si>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</si>
  <si>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</si>
  <si>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</si>
  <si>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</si>
  <si>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</si>
  <si>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</si>
  <si>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</si>
  <si>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</si>
  <si>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</si>
  <si>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</si>
  <si>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</si>
  <si>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</si>
  <si>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</si>
  <si>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</si>
  <si>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</si>
  <si>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</si>
  <si>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</si>
  <si>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</si>
  <si>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</si>
  <si>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</si>
  <si>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</si>
  <si>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</si>
  <si>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</si>
  <si>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</si>
  <si>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</si>
  <si>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</si>
  <si>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</si>
  <si>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</si>
  <si>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</si>
  <si>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</si>
  <si>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</si>
  <si>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</si>
  <si>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</si>
  <si>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</si>
  <si>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</si>
  <si>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</si>
  <si>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</si>
  <si>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</si>
  <si>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</si>
  <si>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</si>
  <si>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</si>
  <si>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</si>
  <si>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</si>
  <si>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</si>
  <si>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</si>
  <si>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</si>
  <si>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</si>
  <si>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</si>
  <si>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</si>
  <si>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</si>
  <si>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</si>
  <si>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</si>
  <si>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</si>
  <si>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</si>
  <si>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</si>
  <si>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</si>
  <si>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</si>
  <si>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</si>
  <si>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</si>
  <si>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</si>
  <si>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</si>
  <si>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</si>
  <si>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</si>
  <si>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</si>
  <si>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</si>
  <si>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</si>
  <si>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</si>
  <si>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</si>
  <si>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</si>
  <si>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</si>
  <si>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</si>
  <si>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</si>
  <si>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</si>
  <si>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</si>
  <si>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</si>
  <si>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</si>
  <si>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</si>
  <si>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</si>
  <si>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</si>
  <si>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</si>
  <si>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</si>
  <si>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</si>
  <si>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</si>
  <si>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</si>
  <si>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</si>
  <si>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</si>
  <si>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</si>
  <si>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</si>
  <si>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</si>
  <si>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</si>
  <si>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</si>
  <si>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</si>
  <si>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</si>
  <si>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</si>
  <si>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</si>
  <si>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</si>
  <si>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</si>
  <si>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</si>
  <si>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</si>
  <si>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</si>
  <si>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</si>
  <si>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</si>
  <si>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</si>
  <si>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</si>
  <si>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</si>
  <si>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</si>
  <si>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</si>
  <si>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</si>
  <si>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</si>
  <si>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</si>
  <si>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</si>
  <si>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</si>
  <si>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</si>
  <si>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</si>
  <si>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</si>
  <si>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</si>
  <si>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</si>
  <si>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</si>
  <si>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</si>
  <si>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</si>
  <si>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</si>
  <si>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</si>
  <si>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</si>
  <si>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</si>
  <si>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</si>
  <si>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</si>
  <si>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</si>
  <si>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</si>
  <si>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</si>
  <si>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</si>
  <si>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</si>
  <si>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</si>
  <si>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</si>
  <si>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</si>
  <si>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</si>
  <si>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</si>
  <si>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</si>
  <si>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</si>
  <si>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</si>
  <si>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</si>
  <si>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</si>
  <si>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</si>
  <si>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</si>
  <si>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</si>
  <si>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</si>
  <si>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</si>
  <si>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</si>
  <si>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</si>
  <si>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</si>
  <si>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</si>
  <si>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</si>
  <si>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</si>
  <si>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</si>
  <si>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</si>
  <si>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</si>
  <si>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</si>
  <si>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</si>
  <si>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</si>
  <si>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</si>
  <si>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</si>
  <si>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</si>
  <si>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</si>
  <si>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</si>
  <si>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</si>
  <si>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</si>
  <si>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</si>
  <si>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</si>
  <si>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</si>
  <si>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</si>
  <si>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</si>
  <si>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</si>
  <si>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</si>
  <si>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</si>
  <si>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</si>
  <si>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</si>
  <si>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</si>
  <si>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</si>
  <si>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</si>
  <si>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</si>
  <si>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</si>
  <si>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</si>
  <si>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</si>
  <si>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</si>
  <si>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</si>
  <si>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</si>
  <si>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</si>
  <si>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</si>
  <si>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</si>
  <si>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</si>
  <si>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</si>
  <si>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</si>
  <si>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</si>
  <si>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</si>
  <si>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</si>
  <si>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</si>
  <si>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</si>
  <si>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</si>
  <si>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</si>
  <si>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</si>
  <si>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</si>
  <si>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</si>
  <si>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</si>
  <si>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</si>
  <si>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</si>
  <si>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</si>
  <si>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</si>
  <si>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</si>
  <si>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</si>
  <si>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</si>
  <si>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</si>
  <si>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</si>
  <si>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</si>
  <si>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</si>
  <si>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</si>
  <si>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</si>
  <si>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</si>
  <si>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</si>
  <si>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</si>
  <si>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</si>
  <si>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</si>
  <si>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</si>
  <si>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</si>
  <si>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</si>
  <si>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</si>
  <si>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</si>
  <si>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</si>
  <si>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</si>
  <si>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</si>
  <si>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</si>
  <si>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</si>
  <si>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</si>
  <si>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</si>
  <si>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</si>
  <si>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</si>
  <si>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</si>
  <si>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</si>
  <si>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</si>
  <si>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</si>
  <si>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</si>
  <si>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</si>
  <si>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</si>
  <si>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</si>
  <si>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</si>
  <si>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</si>
  <si>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</si>
  <si>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</si>
  <si>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</si>
  <si>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</si>
  <si>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</si>
  <si>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</si>
  <si>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</si>
  <si>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</si>
  <si>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</si>
  <si>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</si>
  <si>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</si>
  <si>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</si>
  <si>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</si>
  <si>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</si>
  <si>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</si>
  <si>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</si>
  <si>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</si>
  <si>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</si>
  <si>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</si>
  <si>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</si>
  <si>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</si>
  <si>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</si>
  <si>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</si>
  <si>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</si>
  <si>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</si>
  <si>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</si>
  <si>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</si>
  <si>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</si>
  <si>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</si>
  <si>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</si>
  <si>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</si>
  <si>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</si>
  <si>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</si>
  <si>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</si>
  <si>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</si>
  <si>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</si>
  <si>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</si>
  <si>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</si>
  <si>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</si>
  <si>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</si>
  <si>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</si>
  <si>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</si>
  <si>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</si>
  <si>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</si>
  <si>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</si>
  <si>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</si>
  <si>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</si>
  <si>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</si>
  <si>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</si>
  <si>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</si>
  <si>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</si>
  <si>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</si>
  <si>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</si>
  <si>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</si>
  <si>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</si>
  <si>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</si>
  <si>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</si>
  <si>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</si>
  <si>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</si>
  <si>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</si>
  <si>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</si>
  <si>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</si>
  <si>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</si>
  <si>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</si>
  <si>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</si>
  <si>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</si>
  <si>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</si>
  <si>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</si>
  <si>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</si>
  <si>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</si>
  <si>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</si>
  <si>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</si>
  <si>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</si>
  <si>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</si>
  <si>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</si>
  <si>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</si>
  <si>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</si>
  <si>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</si>
  <si>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</si>
  <si>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</si>
  <si>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</si>
  <si>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</si>
  <si>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</si>
  <si>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</si>
  <si>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</si>
  <si>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</si>
  <si>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</si>
  <si>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</si>
  <si>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</si>
  <si>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</si>
  <si>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</si>
  <si>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</si>
  <si>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</si>
  <si>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</si>
  <si>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</si>
  <si>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</si>
  <si>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</si>
  <si>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</si>
  <si>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</si>
  <si>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</si>
  <si>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</si>
  <si>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</si>
  <si>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</si>
  <si>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</si>
  <si>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</si>
  <si>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</si>
  <si>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</si>
  <si>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</si>
  <si>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</si>
  <si>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</si>
  <si>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</si>
  <si>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</si>
  <si>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</si>
  <si>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</si>
  <si>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</si>
  <si>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</si>
  <si>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</si>
  <si>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</si>
  <si>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</si>
  <si>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</si>
  <si>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</si>
  <si>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</si>
  <si>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</si>
  <si>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</si>
  <si>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</si>
  <si>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</si>
  <si>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</si>
  <si>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</si>
  <si>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</si>
  <si>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</si>
  <si>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</si>
  <si>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</si>
  <si>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</si>
  <si>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</si>
  <si>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</si>
  <si>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</si>
  <si>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</si>
  <si>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</si>
  <si>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</si>
  <si>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</si>
  <si>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</si>
  <si>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</si>
  <si>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</si>
  <si>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</si>
  <si>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</si>
  <si>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</si>
  <si>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</si>
  <si>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</si>
  <si>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</si>
  <si>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</si>
  <si>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</si>
  <si>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</si>
  <si>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</si>
  <si>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</si>
  <si>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</si>
  <si>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</si>
  <si>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</si>
  <si>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</si>
  <si>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</si>
  <si>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</si>
  <si>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</si>
  <si>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</si>
  <si>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</si>
  <si>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</si>
  <si>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</si>
  <si>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</si>
  <si>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</si>
  <si>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</si>
  <si>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</si>
  <si>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</si>
  <si>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</si>
  <si>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</si>
  <si>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</si>
  <si>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</si>
  <si>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</si>
  <si>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</si>
  <si>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</si>
  <si>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</si>
  <si>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</si>
  <si>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</si>
  <si>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</si>
  <si>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</si>
  <si>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</si>
  <si>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</si>
  <si>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</si>
  <si>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</si>
  <si>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</si>
  <si>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</si>
  <si>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</si>
  <si>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</si>
  <si>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</si>
  <si>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</si>
  <si>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</si>
  <si>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</si>
  <si>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</si>
  <si>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</si>
  <si>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</si>
  <si>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</si>
  <si>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</si>
  <si>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</si>
  <si>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</si>
  <si>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</si>
  <si>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</si>
  <si>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</si>
  <si>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</si>
  <si>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</si>
  <si>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</si>
  <si>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</si>
  <si>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</si>
  <si>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</si>
  <si>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</si>
  <si>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</si>
  <si>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</si>
  <si>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</si>
  <si>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</si>
  <si>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</si>
  <si>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</si>
  <si>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</si>
  <si>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</si>
  <si>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</si>
  <si>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</si>
  <si>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</si>
  <si>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</si>
  <si>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</si>
  <si>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</si>
  <si>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</si>
  <si>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</si>
  <si>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</si>
  <si>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</si>
  <si>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</si>
  <si>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</si>
  <si>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</si>
  <si>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</si>
  <si>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</si>
  <si>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</si>
  <si>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</si>
  <si>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</si>
  <si>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</si>
  <si>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</si>
  <si>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</si>
  <si>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</si>
  <si>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</si>
  <si>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</si>
  <si>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</si>
  <si>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</si>
  <si>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</si>
  <si>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</si>
  <si>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</si>
  <si>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</si>
  <si>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</si>
  <si>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</si>
  <si>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</si>
  <si>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</si>
  <si>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</si>
  <si>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</si>
  <si>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</si>
  <si>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</si>
  <si>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</si>
  <si>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</si>
  <si>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</si>
  <si>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</si>
  <si>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</si>
  <si>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</si>
  <si>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</si>
  <si>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</si>
  <si>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</si>
  <si>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</si>
  <si>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</si>
  <si>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</si>
  <si>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</si>
  <si>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</si>
  <si>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</si>
  <si>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</si>
  <si>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</si>
  <si>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</si>
  <si>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</si>
  <si>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</si>
  <si>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</si>
  <si>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</si>
  <si>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</si>
  <si>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</si>
  <si>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</si>
  <si>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</si>
  <si>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</si>
  <si>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</si>
  <si>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</si>
  <si>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</si>
  <si>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</si>
  <si>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</si>
  <si>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</si>
  <si>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</si>
  <si>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</si>
  <si>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</si>
  <si>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</si>
  <si>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</si>
  <si>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</si>
  <si>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</si>
  <si>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</si>
  <si>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</si>
  <si>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</si>
  <si>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</si>
  <si>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</si>
  <si>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</si>
  <si>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</si>
  <si>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</si>
  <si>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</si>
  <si>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</si>
  <si>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</si>
  <si>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</si>
  <si>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</si>
  <si>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</si>
  <si>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</si>
  <si>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</si>
  <si>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</si>
  <si>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</si>
  <si>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</si>
  <si>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</si>
  <si>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</si>
  <si>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</si>
  <si>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</si>
  <si>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</si>
  <si>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</si>
  <si>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</si>
  <si>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</si>
  <si>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</si>
  <si>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</si>
  <si>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</si>
  <si>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</si>
  <si>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</si>
  <si>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</si>
  <si>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</si>
  <si>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</si>
  <si>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</si>
  <si>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</si>
  <si>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</si>
  <si>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</si>
  <si>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</si>
  <si>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</si>
  <si>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</si>
  <si>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</si>
  <si>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</si>
  <si>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</si>
  <si>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</si>
  <si>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</si>
  <si>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</si>
  <si>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</si>
  <si>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</si>
  <si>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</si>
  <si>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</si>
  <si>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</si>
  <si>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</si>
  <si>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</si>
  <si>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</si>
  <si>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</si>
  <si>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</si>
  <si>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</si>
  <si>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</si>
  <si>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</si>
  <si>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</si>
  <si>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</si>
  <si>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</si>
  <si>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</si>
  <si>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</si>
  <si>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</si>
  <si>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</si>
  <si>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</si>
  <si>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</si>
  <si>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</si>
  <si>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</si>
  <si>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</si>
  <si>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</si>
  <si>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</si>
  <si>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</si>
  <si>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</si>
  <si>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</si>
  <si>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</si>
  <si>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</si>
  <si>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</si>
  <si>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</si>
  <si>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</si>
  <si>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</si>
  <si>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</si>
  <si>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</si>
  <si>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</si>
  <si>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</si>
  <si>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</si>
  <si>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</si>
  <si>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</si>
  <si>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</si>
  <si>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</si>
  <si>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</si>
  <si>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</si>
  <si>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</si>
  <si>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</si>
  <si>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</si>
  <si>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</si>
  <si>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</si>
  <si>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</si>
  <si>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</si>
  <si>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</si>
  <si>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</si>
  <si>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</si>
  <si>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</si>
  <si>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</si>
  <si>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</si>
  <si>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</si>
  <si>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</si>
  <si>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</si>
  <si>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</si>
  <si>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</si>
  <si>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</si>
  <si>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</si>
  <si>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</si>
  <si>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</si>
  <si>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</si>
  <si>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</si>
  <si>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</si>
  <si>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</si>
  <si>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</si>
  <si>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</si>
  <si>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</si>
  <si>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</si>
  <si>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</si>
  <si>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</si>
  <si>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</si>
  <si>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</si>
  <si>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</si>
  <si>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</si>
  <si>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</si>
  <si>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</si>
  <si>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</si>
  <si>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</si>
  <si>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</si>
  <si>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</si>
  <si>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</si>
  <si>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</si>
  <si>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</si>
  <si>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</si>
  <si>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</si>
  <si>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</si>
  <si>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</si>
  <si>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</si>
  <si>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</si>
  <si>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</si>
  <si>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</si>
  <si>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</si>
  <si>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</si>
  <si>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</si>
  <si>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</si>
  <si>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</si>
  <si>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</si>
  <si>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</si>
  <si>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</si>
  <si>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</si>
  <si>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</si>
  <si>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</si>
  <si>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</si>
  <si>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</si>
  <si>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</si>
  <si>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</si>
  <si>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</si>
  <si>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</si>
  <si>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</si>
  <si>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</si>
  <si>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</si>
  <si>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</si>
  <si>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</si>
  <si>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</si>
  <si>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</si>
  <si>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</si>
  <si>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</si>
  <si>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</si>
  <si>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</si>
  <si>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</si>
  <si>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</si>
  <si>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</si>
  <si>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</si>
  <si>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</si>
  <si>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</si>
  <si>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</si>
  <si>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</si>
  <si>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</si>
  <si>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</si>
  <si>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</si>
  <si>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</si>
  <si>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</si>
  <si>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</si>
  <si>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</si>
  <si>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</si>
  <si>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</si>
  <si>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</si>
  <si>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</si>
  <si>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</si>
  <si>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</si>
  <si>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</si>
  <si>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</si>
  <si>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</si>
  <si>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</si>
  <si>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</si>
  <si>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</si>
  <si>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</si>
  <si>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</si>
  <si>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</si>
  <si>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</si>
  <si>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</si>
  <si>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</si>
  <si>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</si>
  <si>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</si>
  <si>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</si>
  <si>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</si>
  <si>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</si>
  <si>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</si>
  <si>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</si>
  <si>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</si>
  <si>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</si>
  <si>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</si>
  <si>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</si>
  <si>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</si>
  <si>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</si>
  <si>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</si>
  <si>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</si>
  <si>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</si>
  <si>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</si>
  <si>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</si>
  <si>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</si>
  <si>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</si>
  <si>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</si>
  <si>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</si>
  <si>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</si>
  <si>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</si>
  <si>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</si>
  <si>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</si>
  <si>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</si>
  <si>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</si>
  <si>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</si>
  <si>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</si>
  <si>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</si>
  <si>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</si>
  <si>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</si>
  <si>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</si>
  <si>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</si>
  <si>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</si>
  <si>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</si>
  <si>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</si>
  <si>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</si>
  <si>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</si>
  <si>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</si>
  <si>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</si>
  <si>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</si>
  <si>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</si>
  <si>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</si>
  <si>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</si>
  <si>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</si>
  <si>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</si>
  <si>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</si>
  <si>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</si>
  <si>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</si>
  <si>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</si>
  <si>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</si>
  <si>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</si>
  <si>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</si>
  <si>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</si>
  <si>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</si>
  <si>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</si>
  <si>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</si>
  <si>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</si>
  <si>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</si>
  <si>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</si>
  <si>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</si>
  <si>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</si>
  <si>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</si>
  <si>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</si>
  <si>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</si>
  <si>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</si>
  <si>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</si>
  <si>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</si>
  <si>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</si>
  <si>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</si>
  <si>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</si>
  <si>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</si>
  <si>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</si>
  <si>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</si>
  <si>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</si>
  <si>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</si>
  <si>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</si>
  <si>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</si>
  <si>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</si>
  <si>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</si>
  <si>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</si>
  <si>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</si>
  <si>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</si>
  <si>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</si>
  <si>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</si>
  <si>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</si>
  <si>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</si>
  <si>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</si>
  <si>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</si>
  <si>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</si>
  <si>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</si>
  <si>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</si>
  <si>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</si>
  <si>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</si>
  <si>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</si>
  <si>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</si>
  <si>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</si>
  <si>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</si>
  <si>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</si>
  <si>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</si>
  <si>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</si>
  <si>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</si>
  <si>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</si>
  <si>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</si>
  <si>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</si>
  <si>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</si>
  <si>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</si>
  <si>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</si>
  <si>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</si>
  <si>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</si>
  <si>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</si>
  <si>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</si>
  <si>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</si>
  <si>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</si>
  <si>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</si>
  <si>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</si>
  <si>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</si>
  <si>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</si>
  <si>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</si>
  <si>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</si>
  <si>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</si>
  <si>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</si>
  <si>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</si>
  <si>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</si>
  <si>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</si>
  <si>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</si>
  <si>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</si>
  <si>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</si>
  <si>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</si>
  <si>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</si>
  <si>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</si>
  <si>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</si>
  <si>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</si>
  <si>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</si>
  <si>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</si>
  <si>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</si>
  <si>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</si>
  <si>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</si>
  <si>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</si>
  <si>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</si>
  <si>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</si>
  <si>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</si>
  <si>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</si>
  <si>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</si>
  <si>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</si>
  <si>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</si>
  <si>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</si>
  <si>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</si>
  <si>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</si>
  <si>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</si>
  <si>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</si>
  <si>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</si>
  <si>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</si>
  <si>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</si>
  <si>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</si>
  <si>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</si>
  <si>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</si>
  <si>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</si>
  <si>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</si>
  <si>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</si>
  <si>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</si>
  <si>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</si>
  <si>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</si>
  <si>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</si>
  <si>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</si>
  <si>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</si>
  <si>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</si>
  <si>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</si>
  <si>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</si>
  <si>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</si>
  <si>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</si>
  <si>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</si>
  <si>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</si>
  <si>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</si>
  <si>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</si>
  <si>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</si>
  <si>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</si>
  <si>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</si>
  <si>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</si>
  <si>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</si>
  <si>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</si>
  <si>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</si>
  <si>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</si>
  <si>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</si>
  <si>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</si>
  <si>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</si>
  <si>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</si>
  <si>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</si>
  <si>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</si>
  <si>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</si>
  <si>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</si>
  <si>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</si>
  <si>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</si>
  <si>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</si>
  <si>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</si>
  <si>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</si>
  <si>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</si>
  <si>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</si>
  <si>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</si>
  <si>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</si>
  <si>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</si>
  <si>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</si>
  <si>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</si>
  <si>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</si>
  <si>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</si>
  <si>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</si>
  <si>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</si>
  <si>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</si>
  <si>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</si>
  <si>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</si>
  <si>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</si>
  <si>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</si>
  <si>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</si>
  <si>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</si>
  <si>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</si>
  <si>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</si>
  <si>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</si>
  <si>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</si>
  <si>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</si>
  <si>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</si>
  <si>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</si>
  <si>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</si>
  <si>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</si>
  <si>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</si>
  <si>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</si>
  <si>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</si>
  <si>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</si>
  <si>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</si>
  <si>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</si>
  <si>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</si>
  <si>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</si>
  <si>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</si>
  <si>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</si>
  <si>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</si>
  <si>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</si>
  <si>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</si>
  <si>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</si>
  <si>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</si>
  <si>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</si>
  <si>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</si>
  <si>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</si>
  <si>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</si>
  <si>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</si>
  <si>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</si>
  <si>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</si>
  <si>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</si>
  <si>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</si>
  <si>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</si>
  <si>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</si>
  <si>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</si>
  <si>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</si>
  <si>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</si>
  <si>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</si>
  <si>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</si>
  <si>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</si>
  <si>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</si>
  <si>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</si>
  <si>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</si>
  <si>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</si>
  <si>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</si>
  <si>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</si>
  <si>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</si>
  <si>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</si>
  <si>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</si>
  <si>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</si>
  <si>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</si>
  <si>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</si>
  <si>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</si>
  <si>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</si>
  <si>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</si>
  <si>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</si>
  <si>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</si>
  <si>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</si>
  <si>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</si>
  <si>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</si>
  <si>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</si>
  <si>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</si>
  <si>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</si>
  <si>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</si>
  <si>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</si>
  <si>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</si>
  <si>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</si>
  <si>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</si>
  <si>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</si>
  <si>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</si>
  <si>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</si>
  <si>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</si>
  <si>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</si>
  <si>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</si>
  <si>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</si>
  <si>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</si>
  <si>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</si>
  <si>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</si>
  <si>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</si>
  <si>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</si>
  <si>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</si>
  <si>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</si>
  <si>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</si>
  <si>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</si>
  <si>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</si>
  <si>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</si>
  <si>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</si>
  <si>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</si>
  <si>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</si>
  <si>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</si>
  <si>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</si>
  <si>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</si>
  <si>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</si>
  <si>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</si>
  <si>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</si>
  <si>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</si>
  <si>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</si>
  <si>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</si>
  <si>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</si>
  <si>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</si>
  <si>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</si>
  <si>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</si>
  <si>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</si>
  <si>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</si>
  <si>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</si>
  <si>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</si>
  <si>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</si>
  <si>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</si>
  <si>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</si>
  <si>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</si>
  <si>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</si>
  <si>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</si>
  <si>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</si>
  <si>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</si>
  <si>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</si>
  <si>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</si>
  <si>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</si>
  <si>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</si>
  <si>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</si>
  <si>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</si>
  <si>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</si>
  <si>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</si>
  <si>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</si>
  <si>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</si>
  <si>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</si>
  <si>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</si>
  <si>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</si>
  <si>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</si>
  <si>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</si>
  <si>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</si>
  <si>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</si>
  <si>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</si>
  <si>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</si>
  <si>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</si>
  <si>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</si>
  <si>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</si>
  <si>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</si>
  <si>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</si>
  <si>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</si>
  <si>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</si>
  <si>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</si>
  <si>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</si>
  <si>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</si>
  <si>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</si>
  <si>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</si>
  <si>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</si>
  <si>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</si>
  <si>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</si>
  <si>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</si>
  <si>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</si>
  <si>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</si>
  <si>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</si>
  <si>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</si>
  <si>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</si>
  <si>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</si>
  <si>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</si>
  <si>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</si>
  <si>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</si>
  <si>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</si>
  <si>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</si>
  <si>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</si>
  <si>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</si>
  <si>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</si>
  <si>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</si>
  <si>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</si>
  <si>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</si>
  <si>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</si>
  <si>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</si>
  <si>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</si>
  <si>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</si>
  <si>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</si>
  <si>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</si>
  <si>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</si>
  <si>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</si>
  <si>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</si>
  <si>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</si>
  <si>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</si>
  <si>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</si>
  <si>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</si>
  <si>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</si>
  <si>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</si>
  <si>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</si>
  <si>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</si>
  <si>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</si>
  <si>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</si>
  <si>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</si>
  <si>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</si>
  <si>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</si>
  <si>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</si>
  <si>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</si>
  <si>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</si>
  <si>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</si>
  <si>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</si>
  <si>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</si>
  <si>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</si>
  <si>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</si>
  <si>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</si>
  <si>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</si>
  <si>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</si>
  <si>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</si>
  <si>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</si>
  <si>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</si>
  <si>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</si>
  <si>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</si>
  <si>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</si>
  <si>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</si>
  <si>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</si>
  <si>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</si>
  <si>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</si>
  <si>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</si>
  <si>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</si>
  <si>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</si>
  <si>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</si>
  <si>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</si>
  <si>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</si>
  <si>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</si>
  <si>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</si>
  <si>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</si>
  <si>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</si>
  <si>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</si>
  <si>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</si>
  <si>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</si>
  <si>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</si>
  <si>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</si>
  <si>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</si>
  <si>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</si>
  <si>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</si>
  <si>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</si>
  <si>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</si>
  <si>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</si>
  <si>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</si>
  <si>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</si>
  <si>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</si>
  <si>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</si>
  <si>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</si>
  <si>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</si>
  <si>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</si>
  <si>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</si>
  <si>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</si>
  <si>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</si>
  <si>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</si>
  <si>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</si>
  <si>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</si>
  <si>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</si>
  <si>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</si>
  <si>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</si>
  <si>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</si>
  <si>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</si>
  <si>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</si>
  <si>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</si>
  <si>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</si>
  <si>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</si>
  <si>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</si>
  <si>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</si>
  <si>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</si>
  <si>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</si>
  <si>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</si>
  <si>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</si>
  <si>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</si>
  <si>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</si>
  <si>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</si>
  <si>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</si>
  <si>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</si>
  <si>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</si>
  <si>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</si>
  <si>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</si>
  <si>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</si>
  <si>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</si>
  <si>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</si>
  <si>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</si>
  <si>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</si>
  <si>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</si>
  <si>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</si>
  <si>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</si>
  <si>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</si>
  <si>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</si>
  <si>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</si>
  <si>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</si>
  <si>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</si>
  <si>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</si>
  <si>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</si>
  <si>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</si>
  <si>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</si>
  <si>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</si>
  <si>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</si>
  <si>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</si>
  <si>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</si>
  <si>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</si>
  <si>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</si>
  <si>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</si>
  <si>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</si>
  <si>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</si>
  <si>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</si>
  <si>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</si>
  <si>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</si>
  <si>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</si>
  <si>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</si>
  <si>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</si>
  <si>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</si>
  <si>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</si>
  <si>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</si>
  <si>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</si>
  <si>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</si>
  <si>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</si>
  <si>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</si>
  <si>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</si>
  <si>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</si>
  <si>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</si>
  <si>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</si>
  <si>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</si>
  <si>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</si>
  <si>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</si>
  <si>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</si>
  <si>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</si>
  <si>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</si>
  <si>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</si>
  <si>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</si>
  <si>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</si>
  <si>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</si>
  <si>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</si>
  <si>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</si>
  <si>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</si>
  <si>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</si>
  <si>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</si>
  <si>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</si>
  <si>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</si>
  <si>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</si>
  <si>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</si>
  <si>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</si>
  <si>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</si>
  <si>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</si>
  <si>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</si>
  <si>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</si>
  <si>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</si>
  <si>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</si>
  <si>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</si>
  <si>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</si>
  <si>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</si>
  <si>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</si>
  <si>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</si>
  <si>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</si>
  <si>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</si>
  <si>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</si>
  <si>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</si>
  <si>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</si>
  <si>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</si>
  <si>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</si>
  <si>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</si>
  <si>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</si>
  <si>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</si>
  <si>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</si>
  <si>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</si>
  <si>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</si>
  <si>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</si>
  <si>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</si>
  <si>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</si>
  <si>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</si>
  <si>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</si>
  <si>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</si>
  <si>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</si>
  <si>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</si>
  <si>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</si>
  <si>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</si>
  <si>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</si>
  <si>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</si>
  <si>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</si>
  <si>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</si>
  <si>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</si>
  <si>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</si>
  <si>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</si>
  <si>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</si>
  <si>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</si>
  <si>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</si>
  <si>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</si>
  <si>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</si>
  <si>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</si>
  <si>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</si>
  <si>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</si>
  <si>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</si>
  <si>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</si>
  <si>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</si>
  <si>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</si>
  <si>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</si>
  <si>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</si>
  <si>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</si>
  <si>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</si>
  <si>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</si>
  <si>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</si>
  <si>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</si>
  <si>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</si>
  <si>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</si>
  <si>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</si>
  <si>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</si>
  <si>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</si>
  <si>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</si>
  <si>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</si>
  <si>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</si>
  <si>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</si>
  <si>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</si>
  <si>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</si>
  <si>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</si>
  <si>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</si>
  <si>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</si>
  <si>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</si>
  <si>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</si>
  <si>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</si>
  <si>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</si>
  <si>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</si>
  <si>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</si>
  <si>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</si>
  <si>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</si>
  <si>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</si>
  <si>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</si>
  <si>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</si>
  <si>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</si>
  <si>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</si>
  <si>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</si>
  <si>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</si>
  <si>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</si>
  <si>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</si>
  <si>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</si>
  <si>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</si>
  <si>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</si>
  <si>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</si>
  <si>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</si>
  <si>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</si>
  <si>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</si>
  <si>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</si>
  <si>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</si>
  <si>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</si>
  <si>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</si>
  <si>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</si>
  <si>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</si>
  <si>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</si>
  <si>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</si>
  <si>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</si>
  <si>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</si>
  <si>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</si>
  <si>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</si>
  <si>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</si>
  <si>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</si>
  <si>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</si>
  <si>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</si>
  <si>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</si>
  <si>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</si>
  <si>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</si>
  <si>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</si>
  <si>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</si>
  <si>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</si>
  <si>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</si>
  <si>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</si>
  <si>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</si>
  <si>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</si>
  <si>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</si>
  <si>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</si>
  <si>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</si>
  <si>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</si>
  <si>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</si>
  <si>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</si>
  <si>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</si>
  <si>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</si>
  <si>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</si>
  <si>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</si>
  <si>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</si>
  <si>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</si>
  <si>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</si>
  <si>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</si>
  <si>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</si>
  <si>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</si>
  <si>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</si>
  <si>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</si>
  <si>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</si>
  <si>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</si>
  <si>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</si>
  <si>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</si>
  <si>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</si>
  <si>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</si>
  <si>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</si>
  <si>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</si>
  <si>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</si>
  <si>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</si>
  <si>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</si>
  <si>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</si>
  <si>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</si>
  <si>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</si>
  <si>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</si>
  <si>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</si>
  <si>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</si>
  <si>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</si>
  <si>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</si>
  <si>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</si>
  <si>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</si>
  <si>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</si>
  <si>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</si>
  <si>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</si>
  <si>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</si>
  <si>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</si>
  <si>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</si>
  <si>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</si>
  <si>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</si>
  <si>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</si>
  <si>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</si>
  <si>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</si>
  <si>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</si>
  <si>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</si>
  <si>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</si>
  <si>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</si>
  <si>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</si>
  <si>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</si>
  <si>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</si>
  <si>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</si>
  <si>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</si>
  <si>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</si>
  <si>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</si>
  <si>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</si>
  <si>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</si>
  <si>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</si>
  <si>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</si>
  <si>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</si>
  <si>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</si>
  <si>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</si>
  <si>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</si>
  <si>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</si>
  <si>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</si>
  <si>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</si>
  <si>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</si>
  <si>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</si>
  <si>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</si>
  <si>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</si>
  <si>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</si>
  <si>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</si>
  <si>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</si>
  <si>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</si>
  <si>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</si>
  <si>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</si>
  <si>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</si>
  <si>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</si>
  <si>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</si>
  <si>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</si>
  <si>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</si>
  <si>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</si>
  <si>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</si>
  <si>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</si>
  <si>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</si>
  <si>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</si>
  <si>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</si>
  <si>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</si>
  <si>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</si>
  <si>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</si>
  <si>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</si>
  <si>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</si>
  <si>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</si>
  <si>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</si>
  <si>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</si>
  <si>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</si>
  <si>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</si>
  <si>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</si>
  <si>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</si>
  <si>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</si>
  <si>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</si>
  <si>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</si>
  <si>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</si>
  <si>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</si>
  <si>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</si>
  <si>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</si>
  <si>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</si>
  <si>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</si>
  <si>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</si>
  <si>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</si>
  <si>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</si>
  <si>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</si>
  <si>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</si>
  <si>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</si>
  <si>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</si>
  <si>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</si>
  <si>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</si>
  <si>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</si>
  <si>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</si>
  <si>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</si>
  <si>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</si>
  <si>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</si>
  <si>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</si>
  <si>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</si>
  <si>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</si>
  <si>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</si>
  <si>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</si>
  <si>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</si>
  <si>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</si>
  <si>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</si>
  <si>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</si>
  <si>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</si>
  <si>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</si>
  <si>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</si>
  <si>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</si>
  <si>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</si>
  <si>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</si>
  <si>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</si>
  <si>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</si>
  <si>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</si>
  <si>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</si>
  <si>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</si>
  <si>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</si>
  <si>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</si>
  <si>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</si>
  <si>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</si>
  <si>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</si>
  <si>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</si>
  <si>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</si>
  <si>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</si>
  <si>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</si>
  <si>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</si>
  <si>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</si>
  <si>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</si>
  <si>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</si>
  <si>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</si>
  <si>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</si>
  <si>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</si>
  <si>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</si>
  <si>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</si>
  <si>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</si>
  <si>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</si>
  <si>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</si>
  <si>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</si>
  <si>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</si>
  <si>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</si>
  <si>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</si>
  <si>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</si>
  <si>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</si>
  <si>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</si>
  <si>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</si>
  <si>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</si>
  <si>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</si>
  <si>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</si>
  <si>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</si>
  <si>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</si>
  <si>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</si>
  <si>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</si>
  <si>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</si>
  <si>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</si>
  <si>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</si>
  <si>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</si>
  <si>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</si>
  <si>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</si>
  <si>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</si>
  <si>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</si>
  <si>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</si>
  <si>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</si>
  <si>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</si>
  <si>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</si>
  <si>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</si>
  <si>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</si>
  <si>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</si>
  <si>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</si>
  <si>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</si>
  <si>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</si>
  <si>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</si>
  <si>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</si>
  <si>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</si>
  <si>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</si>
  <si>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</si>
  <si>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</si>
  <si>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</si>
  <si>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</si>
  <si>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</si>
  <si>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</si>
  <si>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</si>
  <si>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</si>
  <si>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</si>
  <si>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</si>
  <si>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</si>
  <si>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</si>
  <si>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</si>
  <si>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</si>
  <si>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</si>
  <si>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</si>
  <si>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</si>
  <si>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</si>
  <si>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</si>
  <si>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</si>
  <si>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</si>
  <si>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</si>
  <si>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</si>
  <si>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</si>
  <si>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</si>
  <si>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</si>
  <si>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</si>
  <si>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</si>
  <si>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</si>
  <si>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</si>
  <si>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</si>
  <si>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</si>
  <si>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</si>
  <si>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</si>
  <si>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</si>
  <si>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</si>
  <si>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</si>
  <si>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</si>
  <si>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</si>
  <si>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</si>
  <si>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</si>
  <si>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</si>
  <si>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</si>
  <si>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</si>
  <si>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</si>
  <si>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</si>
  <si>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</si>
  <si>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</si>
  <si>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</si>
  <si>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</si>
  <si>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</si>
  <si>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</si>
  <si>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</si>
  <si>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</si>
  <si>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</si>
  <si>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</si>
  <si>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</si>
  <si>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</si>
  <si>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</si>
  <si>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</si>
  <si>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</si>
  <si>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</si>
  <si>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</si>
  <si>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</si>
  <si>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</si>
  <si>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</si>
  <si>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</si>
  <si>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</si>
  <si>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</si>
  <si>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</si>
  <si>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</si>
  <si>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</si>
  <si>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</si>
  <si>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</si>
  <si>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</si>
  <si>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</si>
  <si>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</si>
  <si>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</si>
  <si>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</si>
  <si>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</si>
  <si>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</si>
  <si>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</si>
  <si>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</si>
  <si>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</si>
  <si>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</si>
  <si>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</si>
  <si>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</si>
  <si>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</si>
  <si>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</si>
  <si>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</si>
  <si>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</si>
  <si>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</si>
  <si>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</si>
  <si>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</si>
  <si>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</si>
  <si>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</si>
  <si>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</si>
  <si>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</si>
  <si>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</si>
  <si>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</si>
  <si>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</si>
  <si>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</si>
  <si>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</si>
  <si>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</si>
  <si>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</si>
  <si>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</si>
  <si>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</si>
  <si>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</si>
  <si>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</si>
  <si>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</si>
  <si>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</si>
  <si>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</si>
  <si>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</si>
  <si>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</si>
  <si>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</si>
  <si>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</si>
  <si>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</si>
  <si>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</si>
  <si>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</si>
  <si>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</si>
  <si>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</si>
  <si>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</si>
  <si>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</si>
  <si>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</si>
  <si>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</si>
  <si>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</si>
  <si>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</si>
  <si>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</si>
  <si>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</si>
  <si>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</si>
  <si>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</si>
  <si>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</si>
  <si>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</si>
  <si>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</si>
  <si>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</si>
  <si>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</si>
  <si>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</si>
  <si>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</si>
  <si>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</si>
  <si>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</si>
  <si>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</si>
  <si>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</si>
  <si>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</si>
  <si>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</si>
  <si>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</si>
  <si>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</si>
  <si>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</si>
  <si>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</si>
  <si>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</si>
  <si>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</si>
  <si>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</si>
  <si>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</si>
  <si>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</si>
  <si>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</si>
  <si>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</si>
  <si>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</si>
  <si>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</si>
  <si>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</si>
  <si>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</si>
  <si>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</si>
  <si>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</si>
  <si>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</si>
  <si>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</si>
  <si>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</si>
  <si>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</si>
  <si>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</si>
  <si>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</si>
  <si>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</si>
  <si>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</si>
  <si>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</si>
  <si>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</si>
  <si>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</si>
  <si>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</si>
  <si>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</si>
  <si>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</si>
  <si>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</si>
  <si>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</si>
  <si>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</si>
  <si>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</si>
  <si>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</si>
  <si>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</si>
  <si>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</si>
  <si>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</si>
  <si>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</si>
  <si>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</si>
  <si>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</si>
  <si>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</si>
  <si>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</si>
  <si>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</si>
  <si>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</si>
  <si>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</si>
  <si>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</si>
  <si>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</si>
  <si>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</si>
  <si>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</si>
  <si>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</si>
  <si>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</si>
  <si>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</si>
  <si>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</si>
  <si>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</si>
  <si>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</si>
  <si>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</si>
  <si>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</si>
  <si>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</si>
  <si>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</si>
  <si>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</si>
  <si>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</si>
  <si>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</si>
  <si>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</si>
  <si>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</si>
  <si>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</si>
  <si>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</si>
  <si>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</si>
  <si>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</si>
  <si>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</si>
  <si>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</si>
  <si>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</si>
  <si>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</si>
  <si>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</si>
  <si>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</si>
  <si>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</si>
  <si>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</si>
  <si>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</si>
  <si>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</si>
  <si>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</si>
  <si>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</si>
  <si>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</si>
  <si>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</si>
  <si>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</si>
  <si>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</si>
  <si>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</si>
  <si>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</si>
  <si>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</si>
  <si>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</si>
  <si>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</si>
  <si>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</si>
  <si>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</si>
  <si>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</si>
  <si>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</si>
  <si>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</si>
  <si>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</si>
  <si>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</si>
  <si>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</si>
  <si>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</si>
  <si>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</si>
  <si>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</si>
  <si>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</si>
  <si>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</si>
  <si>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</si>
  <si>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</si>
  <si>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</si>
  <si>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</si>
  <si>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</si>
  <si>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</si>
  <si>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</si>
  <si>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</si>
  <si>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</si>
  <si>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</si>
  <si>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</si>
  <si>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</si>
  <si>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</si>
  <si>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</si>
  <si>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</si>
  <si>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</si>
  <si>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</si>
  <si>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</si>
  <si>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</si>
  <si>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</si>
  <si>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</si>
  <si>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</si>
  <si>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</si>
  <si>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</si>
  <si>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</si>
  <si>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</si>
  <si>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</si>
  <si>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</si>
  <si>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</si>
  <si>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</si>
  <si>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</si>
  <si>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</si>
  <si>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</si>
  <si>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</si>
  <si>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</si>
  <si>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</si>
  <si>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</si>
  <si>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</si>
  <si>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</si>
  <si>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</si>
  <si>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</si>
  <si>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</si>
  <si>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</si>
  <si>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</si>
  <si>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</si>
  <si>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</si>
  <si>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</si>
  <si>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</si>
  <si>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</si>
  <si>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</si>
  <si>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</si>
  <si>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</si>
  <si>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</si>
  <si>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</si>
  <si>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</si>
  <si>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</si>
  <si>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</si>
  <si>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</si>
  <si>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</si>
  <si>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</si>
  <si>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</si>
  <si>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</si>
  <si>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</si>
  <si>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</si>
  <si>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</si>
  <si>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</si>
  <si>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</si>
  <si>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</si>
  <si>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</si>
  <si>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</si>
  <si>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</si>
  <si>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</si>
  <si>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</si>
  <si>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</si>
  <si>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</si>
  <si>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</si>
  <si>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</si>
  <si>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</si>
  <si>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</si>
  <si>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</si>
  <si>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</si>
  <si>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</si>
  <si>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</si>
  <si>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</si>
  <si>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</si>
  <si>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</si>
  <si>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</si>
  <si>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</si>
  <si>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</si>
  <si>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</si>
  <si>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</si>
  <si>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</si>
  <si>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</si>
  <si>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</si>
  <si>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</si>
  <si>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</si>
  <si>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</si>
  <si>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</si>
  <si>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</si>
  <si>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</si>
  <si>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</si>
  <si>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</si>
  <si>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</si>
  <si>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</si>
  <si>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</si>
  <si>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</si>
  <si>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</si>
  <si>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</si>
  <si>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</si>
  <si>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</si>
  <si>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</si>
  <si>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</si>
  <si>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</si>
  <si>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</si>
  <si>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</si>
  <si>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</si>
  <si>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</si>
  <si>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</si>
  <si>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</si>
  <si>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</si>
  <si>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</si>
  <si>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</si>
  <si>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</si>
  <si>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</si>
  <si>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</si>
  <si>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</si>
  <si>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</si>
  <si>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</si>
  <si>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</si>
  <si>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</si>
  <si>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</si>
  <si>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</si>
  <si>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</si>
  <si>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</si>
  <si>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</si>
  <si>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</si>
  <si>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</si>
  <si>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</si>
  <si>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</si>
  <si>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</si>
  <si>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</si>
  <si>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</si>
  <si>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</si>
  <si>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</si>
  <si>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</si>
  <si>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</si>
  <si>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</si>
  <si>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</si>
  <si>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</si>
  <si>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</si>
  <si>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</si>
  <si>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</si>
  <si>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</si>
  <si>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</si>
  <si>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</si>
  <si>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</si>
  <si>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</si>
  <si>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</si>
  <si>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</si>
  <si>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</si>
  <si>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</si>
  <si>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</si>
  <si>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</si>
  <si>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</si>
  <si>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</si>
  <si>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</si>
  <si>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</si>
  <si>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</si>
  <si>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</si>
  <si>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</si>
  <si>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</si>
  <si>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</si>
  <si>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</si>
  <si>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</si>
  <si>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</si>
  <si>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</si>
  <si>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</si>
  <si>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</si>
  <si>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</si>
  <si>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</si>
  <si>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</si>
  <si>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</si>
  <si>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</si>
  <si>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</si>
  <si>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</si>
  <si>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</si>
  <si>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</si>
  <si>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</si>
  <si>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</si>
  <si>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</si>
  <si>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</si>
  <si>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</si>
  <si>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</si>
  <si>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</si>
  <si>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</si>
  <si>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</si>
  <si>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</si>
  <si>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</si>
  <si>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</si>
  <si>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</si>
  <si>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</si>
  <si>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</si>
  <si>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</si>
  <si>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</si>
  <si>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</si>
  <si>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</si>
  <si>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</si>
  <si>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</si>
  <si>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</si>
  <si>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</si>
  <si>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</si>
  <si>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</si>
  <si>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</si>
  <si>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</si>
  <si>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</si>
  <si>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</si>
  <si>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</si>
  <si>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</si>
  <si>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</si>
  <si>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</si>
  <si>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</si>
  <si>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</si>
  <si>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</si>
  <si>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</si>
  <si>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</si>
  <si>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</si>
  <si>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</si>
  <si>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</si>
  <si>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</si>
  <si>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</si>
  <si>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</si>
  <si>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</si>
  <si>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</si>
  <si>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</si>
  <si>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</si>
  <si>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</si>
  <si>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</si>
  <si>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</si>
  <si>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</si>
  <si>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</si>
  <si>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</si>
  <si>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</si>
  <si>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</si>
  <si>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</si>
  <si>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</si>
  <si>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</si>
  <si>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</si>
  <si>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</si>
  <si>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</si>
  <si>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</si>
  <si>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</si>
  <si>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</si>
  <si>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</si>
  <si>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</si>
  <si>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</si>
  <si>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</si>
  <si>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</si>
  <si>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</si>
  <si>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</si>
  <si>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</si>
  <si>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</si>
  <si>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</si>
  <si>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</si>
  <si>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</si>
  <si>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</si>
  <si>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</si>
  <si>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</si>
  <si>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</si>
  <si>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</si>
  <si>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</si>
  <si>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</si>
  <si>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</si>
  <si>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</si>
  <si>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</si>
  <si>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</si>
  <si>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</si>
  <si>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</si>
  <si>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</si>
  <si>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</si>
  <si>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</si>
  <si>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</si>
  <si>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</si>
  <si>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</si>
  <si>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</si>
  <si>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</si>
  <si>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</si>
  <si>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</si>
  <si>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</si>
  <si>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</si>
  <si>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</si>
  <si>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</si>
  <si>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</si>
  <si>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</si>
  <si>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</si>
  <si>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</si>
  <si>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</si>
  <si>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</si>
  <si>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</si>
  <si>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</si>
  <si>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</si>
  <si>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</si>
  <si>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</si>
  <si>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</si>
  <si>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</si>
  <si>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</si>
  <si>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</si>
  <si>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</si>
  <si>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</si>
  <si>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</si>
  <si>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</si>
  <si>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</si>
  <si>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</si>
  <si>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</si>
  <si>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</si>
  <si>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</si>
  <si>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</si>
  <si>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</si>
  <si>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</si>
  <si>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</si>
  <si>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</si>
  <si>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</si>
  <si>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</si>
  <si>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</si>
  <si>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</si>
  <si>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</si>
  <si>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</si>
  <si>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</si>
  <si>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</si>
  <si>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</si>
  <si>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</si>
  <si>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</si>
  <si>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</si>
  <si>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</si>
  <si>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</si>
  <si>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</si>
  <si>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</si>
  <si>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</si>
  <si>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</si>
  <si>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</si>
  <si>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</si>
  <si>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</si>
  <si>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</si>
  <si>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</si>
  <si>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</si>
  <si>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</si>
  <si>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</si>
  <si>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</si>
  <si>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</si>
  <si>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</si>
  <si>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</si>
  <si>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</si>
  <si>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</si>
  <si>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</si>
  <si>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</si>
  <si>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</si>
  <si>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</si>
  <si>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</si>
  <si>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</si>
  <si>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</si>
  <si>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</si>
  <si>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</si>
  <si>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</si>
  <si>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</si>
  <si>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</si>
  <si>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</si>
  <si>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</si>
  <si>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</si>
  <si>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</si>
  <si>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</si>
  <si>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</si>
  <si>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</si>
  <si>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</si>
  <si>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</si>
  <si>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</si>
  <si>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</si>
  <si>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</si>
  <si>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</si>
  <si>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</si>
  <si>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</si>
  <si>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</si>
  <si>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</si>
  <si>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</si>
  <si>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</si>
  <si>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</si>
  <si>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</si>
  <si>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</si>
  <si>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</si>
  <si>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</si>
  <si>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</si>
  <si>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</si>
  <si>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</si>
  <si>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</si>
  <si>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</si>
  <si>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</si>
  <si>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</si>
  <si>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</si>
  <si>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</si>
  <si>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</si>
  <si>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</si>
  <si>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</si>
  <si>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</si>
  <si>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</si>
  <si>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</si>
  <si>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</si>
  <si>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</si>
  <si>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</si>
  <si>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</si>
  <si>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</si>
  <si>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</si>
  <si>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</si>
  <si>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</si>
  <si>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</si>
  <si>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</si>
  <si>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</si>
  <si>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</si>
  <si>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</si>
  <si>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</si>
  <si>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</si>
  <si>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</si>
  <si>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</si>
  <si>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</si>
  <si>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</si>
  <si>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</si>
  <si>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</si>
  <si>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</si>
  <si>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</si>
  <si>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</si>
  <si>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</si>
  <si>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</si>
  <si>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</si>
  <si>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</si>
  <si>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</si>
  <si>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</si>
  <si>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</si>
  <si>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</si>
  <si>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</si>
  <si>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</si>
  <si>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</si>
  <si>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</si>
  <si>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</si>
  <si>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</si>
  <si>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</si>
  <si>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</si>
  <si>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</si>
  <si>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</si>
  <si>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</si>
  <si>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</si>
  <si>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</si>
  <si>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</si>
  <si>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</si>
  <si>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</si>
  <si>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</si>
  <si>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</si>
  <si>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</si>
  <si>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</si>
  <si>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</si>
  <si>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</si>
  <si>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</si>
  <si>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</si>
  <si>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</si>
  <si>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</si>
  <si>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</si>
  <si>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</si>
  <si>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</si>
  <si>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</si>
  <si>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</si>
  <si>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</si>
  <si>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</si>
  <si>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</si>
  <si>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</si>
  <si>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</si>
  <si>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</si>
  <si>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</si>
  <si>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</si>
  <si>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</si>
  <si>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</si>
  <si>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</si>
  <si>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</si>
  <si>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</si>
  <si>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</si>
  <si>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</si>
  <si>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</si>
  <si>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</si>
  <si>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</si>
  <si>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</si>
  <si>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</si>
  <si>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</si>
  <si>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</si>
  <si>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</si>
  <si>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</si>
  <si>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</si>
  <si>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</si>
  <si>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</si>
  <si>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</si>
  <si>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</si>
  <si>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</si>
  <si>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</si>
  <si>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</si>
  <si>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</si>
  <si>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</si>
  <si>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</si>
  <si>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</si>
  <si>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</si>
  <si>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</si>
  <si>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</si>
  <si>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</si>
  <si>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</si>
  <si>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</si>
  <si>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</si>
  <si>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</si>
  <si>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</si>
  <si>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</si>
  <si>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</si>
  <si>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</si>
  <si>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</si>
  <si>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</si>
  <si>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</si>
  <si>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</si>
  <si>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</si>
  <si>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</si>
  <si>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</si>
  <si>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</si>
  <si>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</si>
  <si>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</si>
  <si>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</si>
  <si>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</si>
  <si>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</si>
  <si>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</si>
  <si>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</si>
  <si>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</si>
  <si>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</si>
  <si>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</si>
  <si>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</si>
  <si>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</si>
  <si>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</si>
  <si>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</si>
  <si>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</si>
  <si>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</si>
  <si>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</si>
  <si>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</si>
  <si>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</si>
  <si>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</si>
  <si>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</si>
  <si>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</si>
  <si>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</si>
  <si>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</si>
  <si>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</si>
  <si>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</si>
  <si>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</si>
  <si>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</si>
  <si>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</si>
  <si>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</si>
  <si>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</si>
  <si>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</si>
  <si>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</si>
  <si>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</si>
  <si>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</si>
  <si>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</si>
  <si>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</si>
  <si>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</si>
  <si>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</si>
  <si>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</si>
  <si>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</si>
  <si>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</si>
  <si>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</si>
  <si>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</si>
  <si>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</si>
  <si>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</si>
  <si>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</si>
  <si>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</si>
  <si>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</si>
  <si>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</si>
  <si>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</si>
  <si>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</si>
  <si>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</si>
  <si>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</si>
  <si>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</si>
  <si>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</si>
  <si>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</si>
  <si>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</si>
  <si>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</si>
  <si>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</si>
  <si>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</si>
  <si>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</si>
  <si>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</si>
  <si>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</si>
  <si>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</si>
  <si>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</si>
  <si>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</si>
  <si>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</si>
  <si>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</si>
  <si>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</si>
  <si>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</si>
  <si>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</si>
  <si>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</si>
  <si>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</si>
  <si>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</si>
  <si>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</si>
  <si>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</si>
  <si>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</si>
  <si>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</si>
  <si>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</si>
  <si>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</si>
  <si>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</si>
  <si>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</si>
  <si>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</si>
  <si>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</si>
  <si>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</si>
  <si>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</si>
  <si>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</si>
  <si>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</si>
  <si>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</si>
  <si>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</si>
  <si>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</si>
  <si>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</si>
  <si>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</si>
  <si>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</si>
  <si>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</si>
  <si>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</si>
  <si>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</si>
  <si>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</si>
  <si>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</si>
  <si>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</si>
  <si>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</si>
  <si>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</si>
  <si>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</si>
  <si>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</si>
  <si>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</si>
  <si>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</si>
  <si>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</si>
  <si>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</si>
  <si>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</si>
  <si>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</si>
  <si>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</si>
  <si>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</si>
  <si>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</si>
  <si>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</si>
  <si>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</si>
  <si>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</si>
  <si>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</si>
  <si>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</si>
  <si>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</si>
  <si>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</si>
  <si>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</si>
  <si>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</si>
  <si>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</si>
  <si>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</si>
  <si>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</si>
  <si>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</si>
  <si>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</si>
  <si>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</si>
  <si>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</si>
  <si>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</si>
  <si>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</si>
  <si>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</si>
  <si>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</si>
  <si>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</si>
  <si>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</si>
  <si>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</si>
  <si>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</si>
  <si>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</si>
  <si>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</si>
  <si>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</si>
  <si>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</si>
  <si>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</si>
  <si>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</si>
  <si>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</si>
  <si>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</si>
  <si>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</si>
  <si>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</si>
  <si>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</si>
  <si>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</si>
  <si>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</si>
  <si>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</si>
  <si>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</si>
  <si>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</si>
  <si>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</si>
  <si>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</si>
  <si>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</si>
  <si>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</si>
  <si>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</si>
  <si>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</si>
  <si>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</si>
  <si>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</si>
  <si>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</si>
  <si>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</si>
  <si>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</si>
  <si>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</si>
  <si>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</si>
  <si>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</si>
  <si>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</si>
  <si>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</si>
  <si>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</si>
  <si>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</si>
  <si>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</si>
  <si>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</si>
  <si>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</si>
  <si>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</si>
  <si>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</si>
  <si>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</si>
  <si>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</si>
  <si>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</si>
  <si>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</si>
  <si>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</si>
  <si>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</si>
  <si>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</si>
  <si>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</si>
  <si>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</si>
  <si>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</si>
  <si>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</si>
  <si>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</si>
  <si>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</si>
  <si>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</si>
  <si>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</si>
  <si>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</si>
  <si>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</si>
  <si>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</si>
  <si>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</si>
  <si>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</si>
  <si>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</si>
  <si>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</si>
  <si>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</si>
  <si>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</si>
  <si>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</si>
  <si>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</si>
  <si>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</si>
  <si>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</si>
  <si>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</si>
  <si>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</si>
  <si>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</si>
  <si>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</si>
  <si>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</si>
  <si>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</si>
  <si>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</si>
  <si>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</si>
  <si>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</si>
  <si>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</si>
  <si>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</si>
  <si>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</si>
  <si>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</si>
  <si>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</si>
  <si>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</si>
  <si>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</si>
  <si>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</si>
  <si>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</si>
  <si>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</si>
  <si>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</si>
  <si>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</si>
  <si>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</si>
  <si>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</si>
  <si>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</si>
  <si>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</si>
  <si>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</si>
  <si>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</si>
  <si>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</si>
  <si>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</si>
  <si>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</si>
  <si>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</si>
  <si>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</si>
  <si>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</si>
  <si>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</si>
  <si>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</si>
  <si>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</si>
  <si>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</si>
  <si>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</si>
  <si>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</si>
  <si>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</si>
  <si>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</si>
  <si>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</si>
  <si>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</si>
  <si>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</si>
  <si>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</si>
  <si>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</si>
  <si>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</si>
  <si>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</si>
  <si>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</si>
  <si>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</si>
  <si>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</si>
  <si>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</si>
  <si>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</si>
  <si>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</si>
  <si>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</si>
  <si>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</si>
  <si>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</si>
  <si>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</si>
  <si>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</si>
  <si>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</si>
  <si>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</si>
  <si>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</si>
  <si>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</si>
  <si>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</si>
  <si>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</si>
  <si>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</si>
  <si>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</si>
  <si>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</si>
  <si>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</si>
  <si>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</si>
  <si>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</si>
  <si>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</si>
  <si>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</si>
  <si>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</si>
  <si>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</si>
  <si>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</si>
  <si>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</si>
  <si>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</si>
  <si>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</si>
  <si>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</si>
  <si>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</si>
  <si>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</si>
  <si>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</si>
  <si>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</si>
  <si>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</si>
  <si>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</si>
  <si>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</si>
  <si>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</si>
  <si>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</si>
  <si>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</si>
  <si>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</si>
  <si>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</si>
  <si>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</si>
  <si>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</si>
  <si>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</si>
  <si>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</si>
  <si>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</si>
  <si>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</si>
  <si>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</si>
  <si>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</si>
  <si>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</si>
  <si>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</si>
  <si>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</si>
  <si>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</si>
  <si>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</si>
  <si>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</si>
  <si>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</si>
  <si>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</si>
  <si>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</si>
  <si>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</si>
  <si>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</si>
  <si>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</si>
  <si>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</si>
  <si>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</si>
  <si>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</si>
  <si>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</si>
  <si>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</si>
  <si>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</si>
  <si>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</si>
  <si>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</si>
  <si>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</si>
  <si>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</si>
  <si>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</si>
  <si>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</si>
  <si>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</si>
  <si>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</si>
  <si>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</si>
  <si>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</si>
  <si>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</si>
  <si>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</si>
  <si>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</si>
  <si>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</si>
  <si>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</si>
  <si>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</si>
  <si>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</si>
  <si>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</si>
  <si>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</si>
  <si>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</si>
  <si>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</si>
  <si>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</si>
  <si>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</si>
  <si>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</si>
  <si>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</si>
  <si>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</si>
  <si>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</si>
  <si>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</si>
  <si>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</si>
  <si>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</si>
  <si>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</si>
  <si>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</si>
  <si>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</si>
  <si>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</si>
  <si>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</si>
  <si>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</si>
  <si>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</si>
  <si>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</si>
  <si>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</si>
  <si>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</si>
  <si>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</si>
  <si>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</si>
  <si>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</si>
  <si>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</si>
  <si>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</si>
  <si>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</si>
  <si>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</si>
  <si>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</si>
  <si>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</si>
  <si>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</si>
  <si>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</si>
  <si>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</si>
  <si>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</si>
  <si>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</si>
  <si>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</si>
  <si>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</si>
  <si>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</si>
  <si>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</si>
  <si>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</si>
  <si>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</si>
  <si>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</si>
  <si>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</si>
  <si>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</si>
  <si>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</si>
  <si>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</si>
  <si>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</si>
  <si>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</si>
  <si>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</si>
  <si>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</si>
  <si>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</si>
  <si>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</si>
  <si>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</si>
  <si>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</si>
  <si>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</si>
  <si>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</si>
  <si>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</si>
  <si>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</si>
  <si>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</si>
  <si>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</si>
  <si>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</si>
  <si>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</si>
  <si>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</si>
  <si>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</si>
  <si>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</si>
  <si>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</si>
  <si>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</si>
  <si>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</si>
  <si>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</si>
  <si>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</si>
  <si>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</si>
  <si>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</si>
  <si>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</si>
  <si>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</si>
  <si>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</si>
  <si>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</si>
  <si>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</si>
  <si>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</si>
  <si>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</si>
  <si>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</si>
  <si>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</si>
  <si>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</si>
  <si>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</si>
  <si>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</si>
  <si>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</si>
  <si>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</si>
  <si>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</si>
  <si>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</si>
  <si>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</si>
  <si>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</si>
  <si>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</si>
  <si>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</si>
  <si>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</si>
  <si>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</si>
  <si>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</si>
  <si>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</si>
  <si>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</si>
  <si>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</si>
  <si>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</si>
  <si>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</si>
  <si>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</si>
  <si>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</si>
  <si>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</si>
  <si>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</si>
  <si>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</si>
  <si>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</si>
  <si>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</si>
  <si>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</si>
  <si>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</si>
  <si>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</si>
  <si>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</si>
  <si>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</si>
  <si>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</si>
  <si>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</si>
  <si>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</si>
  <si>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</si>
  <si>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</si>
  <si>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</si>
  <si>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</si>
  <si>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</si>
  <si>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</si>
  <si>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</si>
  <si>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</si>
  <si>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</si>
  <si>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</si>
  <si>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</si>
  <si>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</si>
  <si>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</si>
  <si>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</si>
  <si>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</si>
  <si>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</si>
  <si>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</si>
  <si>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</si>
  <si>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</si>
  <si>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</si>
  <si>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</si>
  <si>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</si>
  <si>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</si>
  <si>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</si>
  <si>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</si>
  <si>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</si>
  <si>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</si>
  <si>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</si>
  <si>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</si>
  <si>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</si>
  <si>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</si>
  <si>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</si>
  <si>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</si>
  <si>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</si>
  <si>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</si>
  <si>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</si>
  <si>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</si>
  <si>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</si>
  <si>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</si>
  <si>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</si>
  <si>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</si>
  <si>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</si>
  <si>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</si>
  <si>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</si>
  <si>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</si>
  <si>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</si>
  <si>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</si>
  <si>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</si>
  <si>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</si>
  <si>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</si>
  <si>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</si>
  <si>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</si>
  <si>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</si>
  <si>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</si>
  <si>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</si>
  <si>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</si>
  <si>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</si>
  <si>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</si>
  <si>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</si>
  <si>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</si>
  <si>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</si>
  <si>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</si>
  <si>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</si>
  <si>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</si>
  <si>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</si>
  <si>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</si>
  <si>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</si>
  <si>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</si>
  <si>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</si>
  <si>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</si>
  <si>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</si>
  <si>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</si>
  <si>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</si>
  <si>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</si>
  <si>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</si>
  <si>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</si>
  <si>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</si>
  <si>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</si>
  <si>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</si>
  <si>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</si>
  <si>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</si>
  <si>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</si>
  <si>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</si>
  <si>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</si>
  <si>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</si>
  <si>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</si>
  <si>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</si>
  <si>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</si>
  <si>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</si>
  <si>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</si>
  <si>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</si>
  <si>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</si>
  <si>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</si>
  <si>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</si>
  <si>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</si>
  <si>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</si>
  <si>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</si>
  <si>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</si>
  <si>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</si>
  <si>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</si>
  <si>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</si>
  <si>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</si>
  <si>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</si>
  <si>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</si>
  <si>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</si>
  <si>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</si>
  <si>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</si>
  <si>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</si>
  <si>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</si>
  <si>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</si>
  <si>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</si>
  <si>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</si>
  <si>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</si>
  <si>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</si>
  <si>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</si>
  <si>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</si>
  <si>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</si>
  <si>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</si>
  <si>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</si>
  <si>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</si>
  <si>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</si>
  <si>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</si>
  <si>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</si>
  <si>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</si>
  <si>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</si>
  <si>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</si>
  <si>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</si>
  <si>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</si>
  <si>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</si>
  <si>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</si>
  <si>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</si>
  <si>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</si>
  <si>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</si>
  <si>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</si>
  <si>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</si>
  <si>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</si>
  <si>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</si>
  <si>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</si>
  <si>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</si>
  <si>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</si>
  <si>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</si>
  <si>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</si>
  <si>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</si>
  <si>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</si>
  <si>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</si>
  <si>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</si>
  <si>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</si>
  <si>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</si>
  <si>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</si>
  <si>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</si>
  <si>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</si>
  <si>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</si>
  <si>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</si>
  <si>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</si>
  <si>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</si>
  <si>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</si>
  <si>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</si>
  <si>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</si>
  <si>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</si>
  <si>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</si>
  <si>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</si>
  <si>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</si>
  <si>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</si>
  <si>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</si>
  <si>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</si>
  <si>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</si>
  <si>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</si>
  <si>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</si>
  <si>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</si>
  <si>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</si>
  <si>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</si>
  <si>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</si>
  <si>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</si>
  <si>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</si>
  <si>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</si>
  <si>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</si>
  <si>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</si>
  <si>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</si>
  <si>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</si>
  <si>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</si>
  <si>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</si>
  <si>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</si>
  <si>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</si>
  <si>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</si>
  <si>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</si>
  <si>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</si>
  <si>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</si>
  <si>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</si>
  <si>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</si>
  <si>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</si>
  <si>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</si>
  <si>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</si>
  <si>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</si>
  <si>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</si>
  <si>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</si>
  <si>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</si>
  <si>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</si>
  <si>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</si>
  <si>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</si>
  <si>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</si>
  <si>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</si>
  <si>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</si>
  <si>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</si>
  <si>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</si>
  <si>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</si>
  <si>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</si>
  <si>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</si>
  <si>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</si>
  <si>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</si>
  <si>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</si>
  <si>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</si>
  <si>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</si>
  <si>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</si>
  <si>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</si>
  <si>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</si>
  <si>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</si>
  <si>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</si>
  <si>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</si>
  <si>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</si>
  <si>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</si>
  <si>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</si>
  <si>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</si>
  <si>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</si>
  <si>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</si>
  <si>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</si>
  <si>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</si>
  <si>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</si>
  <si>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</si>
  <si>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</si>
  <si>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</si>
  <si>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</si>
  <si>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</si>
  <si>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</si>
  <si>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</si>
  <si>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</si>
  <si>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</si>
  <si>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</si>
  <si>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</si>
  <si>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</si>
  <si>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</si>
  <si>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</si>
  <si>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</si>
  <si>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</si>
  <si>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</si>
  <si>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</si>
  <si>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</si>
  <si>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</si>
  <si>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</si>
  <si>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</si>
  <si>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</si>
  <si>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</si>
  <si>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</si>
  <si>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</si>
  <si>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</si>
  <si>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</si>
  <si>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</si>
  <si>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</si>
  <si>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</si>
  <si>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</si>
  <si>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</si>
  <si>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</si>
  <si>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</si>
  <si>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</si>
  <si>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</si>
  <si>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</si>
  <si>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</si>
  <si>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</si>
  <si>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</si>
  <si>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</si>
  <si>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</si>
  <si>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</si>
  <si>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</si>
  <si>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</si>
  <si>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</si>
  <si>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</si>
  <si>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</si>
  <si>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</si>
  <si>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</si>
  <si>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</si>
  <si>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</si>
  <si>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</si>
  <si>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</si>
  <si>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</si>
  <si>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</si>
  <si>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</si>
  <si>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</si>
  <si>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</si>
  <si>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</si>
  <si>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</si>
  <si>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</si>
  <si>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</si>
  <si>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</si>
  <si>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</si>
  <si>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</si>
  <si>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</si>
  <si>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</si>
  <si>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</si>
  <si>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</si>
  <si>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</si>
  <si>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</si>
  <si>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</si>
  <si>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</si>
  <si>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</si>
  <si>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</si>
  <si>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</si>
  <si>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</si>
  <si>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</si>
  <si>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</si>
  <si>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</si>
  <si>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</si>
  <si>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</si>
  <si>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</si>
  <si>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</si>
  <si>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</si>
  <si>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</si>
  <si>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</si>
  <si>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</si>
  <si>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</si>
  <si>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</si>
  <si>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</si>
  <si>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</si>
  <si>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</si>
  <si>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</si>
  <si>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</si>
  <si>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</si>
  <si>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</si>
  <si>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</si>
  <si>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</si>
  <si>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</si>
  <si>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</si>
  <si>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</si>
  <si>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</si>
  <si>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</si>
  <si>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</si>
  <si>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</si>
  <si>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</si>
  <si>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</si>
  <si>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</si>
  <si>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</si>
  <si>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</si>
  <si>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</si>
  <si>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</si>
  <si>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</si>
  <si>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</si>
  <si>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</si>
  <si>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</si>
  <si>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</si>
  <si>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</si>
  <si>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</si>
  <si>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</si>
  <si>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</si>
  <si>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</si>
  <si>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</si>
  <si>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</si>
  <si>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</si>
  <si>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</si>
  <si>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</si>
  <si>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</si>
  <si>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</si>
  <si>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</si>
  <si>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</si>
  <si>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</si>
  <si>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</si>
  <si>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</si>
  <si>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</si>
  <si>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</si>
  <si>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</si>
  <si>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</si>
  <si>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</si>
  <si>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</si>
  <si>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</si>
  <si>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</si>
  <si>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</si>
  <si>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</si>
  <si>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</si>
  <si>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</si>
  <si>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</si>
  <si>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</si>
  <si>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</si>
  <si>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</si>
  <si>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</si>
  <si>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</si>
  <si>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</si>
  <si>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</si>
  <si>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</si>
  <si>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</si>
  <si>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</si>
  <si>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</si>
  <si>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</si>
  <si>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</si>
  <si>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</si>
  <si>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</si>
  <si>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</si>
  <si>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</si>
  <si>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</si>
  <si>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</si>
  <si>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</si>
  <si>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</si>
  <si>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</si>
  <si>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</si>
  <si>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</si>
  <si>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</si>
  <si>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</si>
  <si>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</si>
  <si>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</si>
  <si>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</si>
  <si>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</si>
  <si>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</si>
  <si>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</si>
  <si>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</si>
  <si>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</si>
  <si>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</si>
  <si>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</si>
  <si>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</si>
  <si>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</si>
  <si>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</si>
  <si>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</si>
  <si>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</si>
  <si>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</si>
  <si>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</si>
  <si>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</si>
  <si>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</si>
  <si>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</si>
  <si>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</si>
  <si>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</si>
  <si>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</si>
  <si>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</si>
  <si>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</si>
  <si>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</si>
  <si>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</si>
  <si>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</si>
  <si>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</si>
  <si>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</si>
  <si>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</si>
  <si>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</si>
  <si>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</si>
  <si>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</si>
  <si>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</si>
  <si>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</si>
  <si>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</si>
  <si>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</si>
  <si>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</si>
  <si>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</si>
  <si>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</si>
  <si>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</si>
  <si>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</si>
  <si>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</si>
  <si>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</si>
  <si>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</si>
  <si>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</si>
  <si>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</si>
  <si>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</si>
  <si>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</si>
  <si>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</si>
  <si>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</si>
  <si>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</si>
  <si>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</si>
  <si>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</si>
  <si>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</si>
  <si>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</si>
  <si>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</si>
  <si>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</si>
  <si>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</si>
  <si>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</si>
  <si>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</si>
  <si>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</si>
  <si>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</si>
  <si>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</si>
  <si>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</si>
  <si>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</si>
  <si>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</si>
  <si>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</si>
  <si>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</si>
  <si>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</si>
  <si>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</si>
  <si>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</si>
  <si>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</si>
  <si>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</si>
  <si>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</si>
  <si>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</si>
  <si>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</si>
  <si>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</si>
  <si>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</si>
  <si>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</si>
  <si>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</si>
  <si>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</si>
  <si>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</si>
  <si>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</si>
  <si>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</si>
  <si>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</si>
  <si>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</si>
  <si>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</si>
  <si>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</si>
  <si>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</si>
  <si>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</si>
  <si>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</si>
  <si>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</si>
  <si>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</si>
  <si>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</si>
  <si>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</si>
  <si>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</si>
  <si>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</si>
  <si>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</si>
  <si>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</si>
  <si>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</si>
  <si>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</si>
  <si>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</si>
  <si>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</si>
  <si>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</si>
  <si>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</si>
  <si>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</si>
  <si>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</si>
  <si>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</si>
  <si>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</si>
  <si>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</si>
  <si>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</si>
  <si>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</si>
  <si>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</si>
  <si>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</si>
  <si>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</si>
  <si>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</si>
  <si>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</si>
  <si>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</si>
  <si>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</si>
  <si>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</si>
  <si>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</si>
  <si>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</si>
  <si>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</si>
  <si>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</si>
  <si>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</si>
  <si>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</si>
  <si>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</si>
  <si>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</si>
  <si>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</si>
  <si>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</si>
  <si>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</si>
  <si>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</si>
  <si>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</si>
  <si>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</si>
  <si>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</si>
  <si>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</si>
  <si>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</si>
  <si>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</si>
  <si>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</si>
  <si>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</si>
  <si>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</si>
  <si>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</si>
  <si>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</si>
  <si>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</si>
  <si>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</si>
  <si>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</si>
  <si>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</si>
  <si>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</si>
  <si>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</si>
  <si>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</si>
  <si>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</si>
  <si>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</si>
  <si>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</si>
  <si>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</si>
  <si>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</si>
  <si>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</si>
  <si>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</si>
  <si>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</si>
  <si>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</si>
  <si>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</si>
  <si>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</si>
  <si>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</si>
  <si>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</si>
  <si>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</si>
  <si>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</si>
  <si>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</si>
  <si>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</si>
  <si>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</si>
  <si>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</si>
  <si>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</si>
  <si>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</si>
  <si>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</si>
  <si>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</si>
  <si>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</si>
  <si>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</si>
  <si>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</si>
  <si>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</si>
  <si>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</si>
  <si>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</si>
  <si>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</si>
  <si>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</si>
  <si>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</si>
  <si>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</si>
  <si>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</si>
  <si>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</si>
  <si>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</si>
  <si>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</si>
  <si>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</si>
  <si>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</si>
  <si>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</si>
  <si>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</si>
  <si>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</si>
  <si>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</si>
  <si>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</si>
  <si>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</si>
  <si>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</si>
  <si>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</si>
  <si>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</si>
  <si>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</si>
  <si>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</si>
  <si>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</si>
  <si>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</si>
  <si>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</si>
  <si>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</si>
  <si>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</si>
  <si>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</si>
  <si>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</si>
  <si>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</si>
  <si>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</si>
  <si>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</si>
  <si>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</si>
  <si>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</si>
  <si>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</si>
  <si>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</si>
  <si>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</si>
  <si>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</si>
  <si>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</si>
  <si>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</si>
  <si>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</si>
  <si>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</si>
  <si>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</si>
  <si>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</si>
  <si>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</si>
  <si>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</si>
  <si>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</si>
  <si>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</si>
  <si>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</si>
  <si>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</si>
  <si>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</si>
  <si>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</si>
  <si>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</si>
  <si>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</si>
  <si>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</si>
  <si>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</si>
  <si>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</si>
  <si>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</si>
  <si>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</si>
  <si>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</si>
  <si>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</si>
  <si>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</si>
  <si>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</si>
  <si>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</si>
  <si>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</si>
  <si>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</si>
  <si>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</si>
  <si>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</si>
  <si>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</si>
  <si>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</si>
  <si>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</si>
  <si>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</si>
  <si>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</si>
  <si>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</si>
  <si>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</si>
  <si>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</si>
  <si>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</si>
  <si>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</si>
  <si>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</si>
  <si>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</si>
  <si>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</si>
  <si>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</si>
  <si>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</si>
  <si>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</si>
  <si>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</si>
  <si>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</si>
  <si>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</si>
  <si>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</si>
  <si>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</si>
  <si>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</si>
  <si>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</si>
  <si>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</si>
  <si>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</si>
  <si>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</si>
  <si>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</si>
  <si>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</si>
  <si>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</si>
  <si>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</si>
  <si>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</si>
  <si>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</si>
  <si>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</si>
  <si>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</si>
  <si>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</si>
  <si>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</si>
  <si>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</si>
  <si>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</si>
  <si>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</si>
  <si>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</si>
  <si>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</si>
  <si>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</si>
  <si>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</si>
  <si>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</si>
  <si>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</si>
  <si>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</si>
  <si>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</si>
  <si>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</si>
  <si>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</si>
  <si>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</si>
  <si>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</si>
  <si>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</si>
  <si>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</si>
  <si>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</si>
  <si>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</si>
  <si>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</si>
  <si>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</si>
  <si>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</si>
  <si>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</si>
  <si>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</si>
  <si>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</si>
  <si>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</si>
  <si>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</si>
  <si>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</si>
  <si>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</si>
  <si>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</si>
  <si>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</si>
  <si>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</si>
  <si>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</si>
  <si>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</si>
  <si>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</si>
  <si>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</si>
  <si>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</si>
  <si>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</si>
  <si>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</si>
  <si>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</si>
  <si>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</si>
  <si>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</si>
  <si>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</si>
  <si>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</si>
  <si>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</si>
  <si>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</si>
  <si>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</si>
  <si>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</si>
  <si>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</si>
  <si>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</si>
  <si>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</si>
  <si>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</si>
  <si>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</si>
  <si>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</si>
  <si>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</si>
  <si>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</si>
  <si>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</si>
  <si>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</si>
  <si>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</si>
  <si>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</si>
  <si>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</si>
  <si>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</si>
  <si>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</si>
  <si>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</si>
  <si>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</si>
  <si>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</si>
  <si>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</si>
  <si>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</si>
  <si>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</si>
  <si>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</si>
  <si>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</si>
  <si>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</si>
  <si>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</si>
  <si>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</si>
  <si>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</si>
  <si>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</si>
  <si>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</si>
  <si>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</si>
  <si>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</si>
  <si>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</si>
  <si>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</si>
  <si>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</si>
  <si>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</si>
  <si>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</si>
  <si>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</si>
  <si>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</si>
  <si>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</si>
  <si>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</si>
  <si>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</si>
  <si>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</si>
  <si>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</si>
  <si>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</si>
  <si>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</si>
  <si>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</si>
  <si>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</si>
  <si>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</si>
  <si>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</si>
  <si>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</si>
  <si>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</si>
  <si>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</si>
  <si>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</si>
  <si>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</si>
  <si>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</si>
  <si>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</si>
  <si>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</si>
  <si>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</si>
  <si>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</si>
  <si>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</si>
  <si>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</si>
  <si>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</si>
  <si>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</si>
  <si>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</si>
  <si>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</si>
  <si>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</si>
  <si>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</si>
  <si>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</si>
  <si>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</si>
  <si>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</si>
  <si>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</si>
  <si>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</si>
  <si>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</si>
  <si>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</si>
  <si>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</si>
  <si>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</si>
  <si>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</si>
  <si>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</si>
  <si>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</si>
  <si>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</si>
  <si>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</si>
  <si>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</si>
  <si>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</si>
  <si>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</si>
  <si>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</si>
  <si>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</si>
  <si>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</si>
  <si>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</si>
  <si>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</si>
  <si>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</si>
  <si>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</si>
  <si>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</si>
  <si>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</si>
  <si>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</si>
  <si>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</si>
  <si>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</si>
  <si>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</si>
  <si>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</si>
  <si>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</si>
  <si>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</si>
  <si>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</si>
  <si>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</si>
  <si>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</si>
  <si>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</si>
  <si>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</si>
  <si>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</si>
  <si>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</si>
  <si>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</si>
  <si>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</si>
  <si>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</si>
  <si>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</si>
  <si>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</si>
  <si>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</si>
  <si>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</si>
  <si>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</si>
  <si>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</si>
  <si>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</si>
  <si>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</si>
  <si>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</si>
  <si>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</si>
  <si>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</si>
  <si>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</si>
  <si>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</si>
  <si>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</si>
  <si>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</si>
  <si>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</si>
  <si>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</si>
  <si>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</si>
  <si>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</si>
  <si>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</si>
  <si>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</si>
  <si>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</si>
  <si>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</si>
  <si>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</si>
  <si>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</si>
  <si>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</si>
  <si>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</si>
  <si>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</si>
  <si>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</si>
  <si>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</si>
  <si>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</si>
  <si>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</si>
  <si>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</si>
  <si>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</si>
  <si>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</si>
  <si>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</si>
  <si>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</si>
  <si>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</si>
  <si>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</si>
  <si>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</si>
  <si>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</si>
  <si>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</si>
  <si>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</si>
  <si>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</si>
  <si>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</si>
  <si>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</si>
  <si>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</si>
  <si>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</si>
  <si>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</si>
  <si>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</si>
  <si>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</si>
  <si>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</si>
  <si>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</si>
  <si>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</si>
  <si>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</si>
  <si>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</si>
  <si>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</si>
  <si>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</si>
  <si>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</si>
  <si>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</si>
  <si>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</si>
  <si>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</si>
  <si>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</si>
  <si>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</si>
  <si>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</si>
  <si>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</si>
  <si>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</si>
  <si>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</si>
  <si>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</si>
  <si>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</si>
  <si>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</si>
  <si>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</si>
  <si>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</si>
  <si>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</si>
  <si>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</si>
  <si>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</si>
  <si>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</si>
  <si>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</si>
  <si>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</si>
  <si>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</si>
  <si>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</si>
  <si>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</si>
  <si>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</si>
  <si>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</si>
  <si>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</si>
  <si>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</si>
  <si>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</si>
  <si>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</si>
  <si>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</si>
  <si>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</si>
  <si>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</si>
  <si>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</si>
  <si>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</si>
  <si>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</si>
  <si>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</si>
  <si>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</si>
  <si>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</si>
  <si>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</si>
  <si>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</si>
  <si>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</si>
  <si>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</si>
  <si>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</si>
  <si>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</si>
  <si>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</si>
  <si>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</si>
  <si>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</si>
  <si>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</si>
  <si>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</si>
  <si>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</si>
  <si>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</si>
  <si>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</si>
  <si>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</si>
  <si>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</si>
  <si>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</si>
  <si>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</si>
  <si>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</si>
  <si>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</si>
  <si>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</si>
  <si>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</si>
  <si>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</si>
  <si>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</si>
  <si>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</si>
  <si>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</si>
  <si>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</si>
  <si>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</si>
  <si>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</si>
  <si>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</si>
  <si>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</si>
  <si>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</si>
  <si>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</si>
  <si>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</si>
  <si>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</si>
  <si>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</si>
  <si>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</si>
  <si>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</si>
  <si>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</si>
  <si>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</si>
  <si>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</si>
  <si>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</si>
  <si>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</si>
  <si>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</si>
  <si>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</si>
  <si>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</si>
  <si>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</si>
  <si>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</si>
  <si>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</si>
  <si>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</si>
  <si>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</si>
  <si>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</si>
  <si>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</si>
  <si>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</si>
  <si>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</si>
  <si>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</si>
  <si>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</si>
  <si>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</si>
  <si>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</si>
  <si>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</si>
  <si>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</si>
  <si>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</si>
  <si>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</si>
  <si>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</si>
  <si>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</si>
  <si>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</si>
  <si>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</si>
  <si>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</si>
  <si>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</si>
  <si>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</si>
  <si>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</si>
  <si>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</si>
  <si>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</si>
  <si>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</si>
  <si>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</si>
  <si>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</si>
  <si>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</si>
  <si>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</si>
  <si>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</si>
  <si>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</si>
  <si>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</si>
  <si>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</si>
  <si>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</si>
  <si>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</si>
  <si>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</si>
  <si>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</si>
  <si>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</si>
  <si>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</si>
  <si>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</si>
  <si>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</si>
  <si>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</si>
  <si>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</si>
  <si>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</si>
  <si>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</si>
  <si>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</si>
  <si>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</si>
  <si>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</si>
  <si>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</si>
  <si>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</si>
  <si>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</si>
  <si>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</si>
  <si>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</si>
  <si>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</si>
  <si>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</si>
  <si>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</si>
  <si>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</si>
  <si>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</si>
  <si>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</si>
  <si>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</si>
  <si>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</si>
  <si>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</si>
  <si>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</si>
  <si>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</si>
  <si>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</si>
  <si>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</si>
  <si>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</si>
  <si>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</si>
  <si>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</si>
  <si>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</si>
  <si>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</si>
  <si>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</si>
  <si>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</si>
  <si>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</si>
  <si>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</si>
  <si>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</si>
  <si>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</si>
  <si>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</si>
  <si>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</si>
  <si>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</si>
  <si>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</si>
  <si>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</si>
  <si>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</si>
  <si>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</si>
  <si>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</si>
  <si>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</si>
  <si>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</si>
  <si>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</si>
  <si>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</si>
  <si>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</si>
  <si>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</si>
  <si>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</si>
  <si>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</si>
  <si>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</si>
  <si>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</si>
  <si>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</si>
  <si>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</si>
  <si>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</si>
  <si>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</si>
  <si>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</si>
  <si>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</si>
  <si>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</si>
  <si>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</si>
  <si>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</si>
  <si>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</si>
  <si>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</si>
  <si>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</si>
  <si>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</si>
  <si>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</si>
  <si>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</si>
  <si>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</si>
  <si>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</si>
  <si>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</si>
  <si>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</si>
  <si>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</si>
  <si>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</si>
  <si>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</si>
  <si>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</si>
  <si>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</si>
  <si>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</si>
  <si>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</si>
  <si>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</si>
  <si>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</si>
  <si>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</si>
  <si>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</si>
  <si>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</si>
  <si>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</si>
  <si>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</si>
  <si>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</si>
  <si>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</si>
  <si>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</si>
  <si>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</si>
  <si>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</si>
  <si>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</si>
  <si>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</si>
  <si>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</si>
  <si>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</si>
  <si>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</si>
  <si>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</si>
  <si>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</si>
  <si>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</si>
  <si>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</si>
  <si>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</si>
  <si>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</si>
  <si>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</si>
  <si>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</si>
  <si>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</si>
  <si>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</si>
  <si>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</si>
  <si>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</si>
  <si>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</si>
  <si>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</si>
  <si>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</si>
  <si>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</si>
  <si>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</si>
  <si>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</si>
  <si>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</si>
  <si>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</si>
  <si>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</si>
  <si>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</si>
  <si>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</si>
  <si>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</si>
  <si>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</si>
  <si>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</si>
  <si>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</si>
  <si>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</si>
  <si>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</si>
  <si>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</si>
  <si>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</si>
  <si>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</si>
  <si>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</si>
  <si>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</si>
  <si>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</si>
  <si>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</si>
  <si>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</si>
  <si>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</si>
  <si>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</si>
  <si>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</si>
  <si>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</si>
  <si>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</si>
  <si>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</si>
  <si>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</si>
  <si>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</si>
  <si>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</si>
  <si>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</si>
  <si>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</si>
  <si>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</si>
  <si>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</si>
  <si>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</si>
  <si>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</si>
  <si>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</si>
  <si>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</si>
  <si>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</si>
  <si>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</si>
  <si>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</si>
  <si>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</si>
  <si>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</si>
  <si>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</si>
  <si>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</si>
  <si>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</si>
  <si>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</si>
  <si>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</si>
  <si>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</si>
  <si>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</si>
  <si>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</si>
  <si>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</si>
  <si>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</si>
  <si>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</si>
  <si>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</si>
  <si>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</si>
  <si>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</si>
  <si>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</si>
  <si>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</si>
  <si>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</si>
  <si>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</si>
  <si>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</si>
  <si>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</si>
  <si>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</si>
  <si>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</si>
  <si>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</si>
  <si>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</si>
  <si>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</si>
  <si>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</si>
  <si>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</si>
  <si>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</si>
  <si>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</si>
  <si>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</si>
  <si>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</si>
  <si>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</si>
  <si>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</si>
  <si>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</si>
  <si>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</si>
  <si>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</si>
  <si>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</si>
  <si>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</si>
  <si>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</si>
  <si>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</si>
  <si>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</si>
  <si>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</si>
  <si>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</si>
  <si>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</si>
  <si>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</si>
  <si>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</si>
  <si>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</si>
  <si>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</si>
  <si>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</si>
  <si>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</si>
  <si>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</si>
  <si>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</si>
  <si>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</si>
  <si>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</si>
  <si>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</si>
  <si>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</si>
  <si>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</si>
  <si>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</si>
  <si>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</si>
  <si>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</si>
  <si>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</si>
  <si>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</si>
  <si>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</si>
  <si>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</si>
  <si>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</si>
  <si>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</si>
  <si>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</si>
  <si>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</si>
  <si>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</si>
  <si>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</si>
  <si>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</si>
  <si>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</si>
  <si>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</si>
  <si>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</si>
  <si>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</si>
  <si>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</si>
  <si>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</si>
  <si>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</si>
  <si>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</si>
  <si>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</si>
  <si>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</si>
  <si>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</si>
  <si>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</si>
  <si>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</si>
  <si>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</si>
  <si>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</si>
  <si>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</si>
  <si>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</si>
  <si>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</si>
  <si>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</si>
  <si>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</si>
  <si>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</si>
  <si>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</si>
  <si>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</si>
  <si>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</si>
  <si>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</si>
  <si>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</si>
  <si>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</si>
  <si>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</si>
  <si>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</si>
  <si>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</si>
  <si>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</si>
  <si>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</si>
  <si>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</si>
  <si>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</si>
  <si>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</si>
  <si>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</si>
  <si>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</si>
  <si>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</si>
  <si>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</si>
  <si>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</si>
  <si>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</si>
  <si>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</si>
  <si>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</si>
  <si>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</si>
  <si>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</si>
  <si>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</si>
  <si>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</si>
  <si>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</si>
  <si>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</si>
  <si>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</si>
  <si>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</si>
  <si>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</si>
  <si>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</si>
  <si>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</si>
  <si>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</si>
  <si>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</si>
  <si>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</si>
  <si>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</si>
  <si>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</si>
  <si>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</si>
  <si>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</si>
  <si>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</si>
  <si>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</si>
  <si>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</si>
  <si>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</si>
  <si>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</si>
  <si>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</si>
  <si>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</si>
  <si>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</si>
  <si>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</si>
  <si>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</si>
  <si>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</si>
  <si>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</si>
  <si>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</si>
  <si>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</si>
  <si>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</si>
  <si>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</si>
  <si>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</si>
  <si>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</si>
  <si>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</si>
  <si>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</si>
  <si>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</si>
  <si>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</si>
  <si>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</si>
  <si>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</si>
  <si>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</si>
  <si>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</si>
  <si>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</si>
  <si>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</si>
  <si>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</si>
  <si>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</si>
  <si>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</si>
  <si>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</si>
  <si>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</si>
  <si>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</si>
  <si>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</si>
  <si>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</si>
  <si>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</si>
  <si>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</si>
  <si>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</si>
  <si>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</si>
  <si>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</si>
  <si>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</si>
  <si>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</si>
  <si>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</si>
  <si>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</si>
  <si>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</si>
  <si>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</si>
  <si>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</si>
  <si>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</si>
  <si>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</si>
  <si>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</si>
  <si>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</si>
  <si>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</si>
  <si>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</si>
  <si>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</si>
  <si>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</si>
  <si>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</si>
  <si>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</si>
  <si>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</si>
  <si>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</si>
  <si>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</si>
  <si>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</si>
  <si>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</si>
  <si>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</si>
  <si>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</si>
  <si>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</si>
  <si>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</si>
  <si>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</si>
  <si>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</si>
  <si>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</si>
  <si>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</si>
  <si>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</si>
  <si>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</si>
  <si>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</si>
  <si>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</si>
  <si>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</si>
  <si>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</si>
  <si>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</si>
  <si>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</si>
  <si>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</si>
  <si>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</si>
  <si>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</si>
  <si>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</si>
  <si>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</si>
  <si>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</si>
  <si>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</si>
  <si>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</si>
  <si>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</si>
  <si>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</si>
  <si>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</si>
  <si>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</si>
  <si>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</si>
  <si>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</si>
  <si>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</si>
  <si>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</si>
  <si>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</si>
  <si>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</si>
  <si>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</si>
  <si>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</si>
  <si>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</si>
  <si>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</si>
  <si>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</si>
  <si>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</si>
  <si>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</si>
  <si>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</si>
  <si>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</si>
  <si>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</si>
  <si>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</si>
  <si>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</si>
  <si>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</si>
  <si>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</si>
  <si>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</si>
  <si>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</si>
  <si>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</si>
  <si>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</si>
  <si>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</si>
  <si>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</si>
  <si>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</si>
  <si>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</si>
  <si>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</si>
  <si>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</si>
  <si>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</si>
  <si>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</si>
  <si>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</si>
  <si>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</si>
  <si>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</si>
  <si>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</si>
  <si>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</si>
  <si>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</si>
  <si>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</si>
  <si>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</si>
  <si>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</si>
  <si>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</si>
  <si>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</si>
  <si>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</si>
  <si>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</si>
  <si>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</si>
  <si>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</si>
  <si>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</si>
  <si>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</si>
  <si>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</si>
  <si>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</si>
  <si>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</si>
  <si>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</si>
  <si>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</si>
  <si>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</si>
  <si>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</si>
  <si>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</si>
  <si>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</si>
  <si>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</si>
  <si>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</si>
  <si>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</si>
  <si>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</si>
  <si>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</si>
  <si>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</si>
  <si>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</si>
  <si>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</si>
  <si>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</si>
  <si>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</si>
  <si>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</si>
  <si>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</si>
  <si>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</si>
  <si>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</si>
  <si>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</si>
  <si>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</si>
  <si>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</si>
  <si>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</si>
  <si>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</si>
  <si>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</si>
  <si>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</si>
  <si>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</si>
  <si>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</si>
  <si>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</si>
  <si>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</si>
  <si>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</si>
  <si>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</si>
  <si>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</si>
  <si>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</si>
  <si>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</si>
  <si>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</si>
  <si>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</si>
  <si>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</si>
  <si>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</si>
  <si>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</si>
  <si>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</si>
  <si>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</si>
  <si>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</si>
  <si>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</si>
  <si>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</si>
  <si>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</si>
  <si>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</si>
  <si>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</si>
  <si>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</si>
  <si>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</si>
  <si>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</si>
  <si>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</si>
  <si>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</si>
  <si>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</si>
  <si>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</si>
  <si>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</si>
  <si>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</si>
  <si>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</si>
  <si>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</si>
  <si>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</si>
  <si>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</si>
  <si>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</si>
  <si>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</si>
  <si>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</si>
  <si>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</si>
  <si>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</si>
  <si>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</si>
  <si>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</si>
  <si>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</si>
  <si>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</si>
  <si>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</si>
  <si>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</si>
  <si>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</si>
  <si>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</si>
  <si>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</si>
  <si>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</si>
  <si>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</si>
  <si>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</si>
  <si>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</si>
  <si>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</si>
  <si>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</si>
  <si>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</si>
  <si>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</si>
  <si>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</si>
  <si>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</si>
  <si>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</si>
  <si>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</si>
  <si>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</si>
  <si>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</si>
  <si>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</si>
  <si>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</si>
  <si>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</si>
  <si>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</si>
  <si>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</si>
  <si>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</si>
  <si>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</si>
  <si>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</si>
  <si>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</si>
  <si>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</si>
  <si>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</si>
  <si>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</si>
  <si>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</si>
  <si>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</si>
  <si>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</si>
  <si>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</si>
  <si>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</si>
  <si>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</si>
  <si>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</si>
  <si>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</si>
  <si>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</si>
  <si>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</si>
  <si>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</si>
  <si>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</si>
  <si>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</si>
  <si>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</si>
  <si>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</si>
  <si>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</si>
  <si>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</si>
  <si>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</si>
  <si>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</si>
  <si>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</si>
  <si>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</si>
  <si>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</si>
  <si>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</si>
  <si>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</si>
  <si>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</si>
  <si>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</si>
  <si>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</si>
  <si>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</si>
  <si>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</si>
  <si>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</si>
  <si>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</si>
  <si>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</si>
  <si>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</si>
  <si>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</si>
  <si>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</si>
  <si>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</si>
  <si>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</si>
  <si>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</si>
  <si>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</si>
  <si>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</si>
  <si>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</si>
  <si>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</si>
  <si>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</si>
  <si>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</si>
  <si>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</si>
  <si>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</si>
  <si>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</si>
  <si>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</si>
  <si>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</si>
  <si>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</si>
  <si>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</si>
  <si>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</si>
  <si>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</si>
  <si>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</si>
  <si>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</si>
  <si>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</si>
  <si>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</si>
  <si>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</si>
  <si>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</si>
  <si>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</si>
  <si>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</si>
  <si>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</si>
  <si>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</si>
  <si>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</si>
  <si>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</si>
  <si>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</si>
  <si>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</si>
  <si>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</si>
  <si>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</si>
  <si>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</si>
  <si>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</si>
  <si>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</si>
  <si>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</si>
  <si>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</si>
  <si>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</si>
  <si>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</si>
  <si>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</si>
  <si>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</si>
  <si>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</si>
  <si>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</si>
  <si>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</si>
  <si>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</si>
  <si>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</si>
  <si>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</si>
  <si>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</si>
  <si>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</si>
  <si>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</si>
  <si>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</si>
  <si>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</si>
  <si>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</si>
  <si>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</si>
  <si>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</si>
  <si>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</si>
  <si>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</si>
  <si>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</si>
  <si>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</si>
  <si>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</si>
  <si>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</si>
  <si>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</si>
  <si>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</si>
  <si>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</si>
  <si>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</si>
  <si>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</si>
  <si>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</si>
  <si>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</si>
  <si>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</si>
  <si>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</si>
  <si>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</si>
  <si>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</si>
  <si>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</si>
  <si>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</si>
  <si>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</si>
  <si>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</si>
  <si>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</si>
  <si>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</si>
  <si>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</si>
  <si>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</si>
  <si>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</si>
  <si>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</si>
  <si>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</si>
  <si>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</si>
  <si>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</si>
  <si>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</si>
  <si>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</si>
  <si>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</si>
  <si>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</si>
  <si>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</si>
  <si>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</si>
  <si>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</si>
  <si>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</si>
  <si>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</si>
  <si>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</si>
  <si>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</si>
  <si>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</si>
  <si>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</si>
  <si>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</si>
  <si>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</si>
  <si>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</si>
  <si>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</si>
  <si>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</si>
  <si>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</si>
  <si>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</si>
  <si>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</si>
  <si>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</si>
  <si>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</si>
  <si>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</si>
  <si>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</si>
  <si>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</si>
  <si>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</si>
  <si>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</si>
  <si>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</si>
  <si>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</si>
  <si>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</si>
  <si>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</si>
  <si>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</si>
  <si>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</si>
  <si>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</si>
  <si>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</si>
  <si>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</si>
  <si>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</si>
  <si>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</si>
  <si>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</si>
  <si>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</si>
  <si>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</si>
  <si>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</si>
  <si>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</si>
  <si>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</si>
  <si>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</si>
  <si>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</si>
  <si>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</si>
  <si>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</si>
  <si>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</si>
  <si>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</si>
  <si>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</si>
  <si>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</si>
  <si>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</si>
  <si>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</si>
  <si>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</si>
  <si>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</si>
  <si>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</si>
  <si>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</si>
  <si>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</si>
  <si>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</si>
  <si>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</si>
  <si>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</si>
  <si>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</si>
  <si>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</si>
  <si>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</si>
  <si>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</si>
  <si>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</si>
  <si>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</si>
  <si>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</si>
  <si>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</si>
  <si>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</si>
  <si>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</si>
  <si>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</si>
  <si>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</si>
  <si>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</si>
  <si>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</si>
  <si>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</si>
  <si>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</si>
  <si>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</si>
  <si>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</si>
  <si>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</si>
  <si>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</si>
  <si>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</si>
  <si>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</si>
  <si>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</si>
  <si>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</si>
  <si>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</si>
  <si>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</si>
  <si>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</si>
  <si>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</si>
  <si>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</si>
  <si>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</si>
  <si>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</si>
  <si>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</si>
  <si>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</si>
  <si>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</si>
  <si>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</si>
  <si>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</si>
  <si>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</si>
  <si>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</si>
  <si>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</si>
  <si>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</si>
  <si>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</si>
  <si>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</si>
  <si>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</si>
  <si>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</si>
  <si>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</si>
  <si>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</si>
  <si>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</si>
  <si>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</si>
  <si>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</si>
  <si>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</si>
  <si>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</si>
  <si>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</si>
  <si>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</si>
  <si>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</si>
  <si>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</si>
  <si>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</si>
  <si>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</si>
  <si>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</si>
  <si>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</si>
  <si>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</si>
  <si>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</si>
  <si>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</si>
  <si>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</si>
  <si>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</si>
  <si>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</si>
  <si>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</si>
  <si>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</si>
  <si>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</si>
  <si>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</si>
  <si>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</si>
  <si>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</si>
  <si>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</si>
  <si>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</si>
  <si>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</si>
  <si>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</si>
  <si>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</si>
  <si>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</si>
  <si>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</si>
  <si>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</si>
  <si>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</si>
  <si>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</si>
  <si>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</si>
  <si>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</si>
  <si>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</si>
  <si>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</si>
  <si>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</si>
  <si>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</si>
  <si>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</si>
  <si>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</si>
  <si>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</si>
  <si>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</si>
  <si>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</si>
  <si>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</si>
  <si>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</si>
  <si>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</si>
  <si>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</si>
  <si>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</si>
  <si>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</si>
  <si>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</si>
  <si>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</si>
  <si>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</si>
  <si>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</si>
  <si>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</si>
  <si>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</si>
  <si>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</si>
  <si>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</si>
  <si>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</si>
  <si>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</si>
  <si>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</si>
  <si>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</si>
  <si>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</si>
  <si>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</si>
  <si>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</si>
  <si>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</si>
  <si>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</si>
  <si>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</si>
  <si>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</si>
  <si>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</si>
  <si>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</si>
  <si>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</si>
  <si>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</si>
  <si>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</si>
  <si>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</si>
  <si>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</si>
  <si>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</si>
  <si>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</si>
  <si>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</si>
  <si>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</si>
  <si>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</si>
  <si>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</si>
  <si>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</si>
  <si>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</si>
  <si>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</si>
  <si>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</si>
  <si>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</si>
  <si>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</si>
  <si>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</si>
  <si>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</si>
  <si>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</si>
  <si>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</si>
  <si>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</si>
  <si>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</si>
  <si>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</si>
  <si>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</si>
  <si>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</si>
  <si>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</si>
  <si>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</si>
  <si>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</si>
  <si>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</si>
  <si>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</si>
  <si>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</si>
  <si>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</si>
  <si>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</si>
  <si>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</si>
  <si>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</si>
  <si>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</si>
  <si>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</si>
  <si>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</si>
  <si>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</si>
  <si>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</si>
  <si>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</si>
  <si>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</si>
  <si>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</si>
  <si>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</si>
  <si>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</si>
  <si>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</si>
  <si>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</si>
  <si>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</si>
  <si>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</si>
  <si>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</si>
  <si>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</si>
  <si>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</si>
  <si>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</si>
  <si>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</si>
  <si>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</si>
  <si>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</si>
  <si>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</si>
  <si>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</si>
  <si>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</si>
  <si>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</si>
  <si>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</si>
  <si>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</si>
  <si>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</si>
  <si>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</si>
  <si>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</si>
  <si>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</si>
  <si>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</si>
  <si>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</si>
  <si>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</si>
  <si>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</si>
  <si>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</si>
  <si>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</si>
  <si>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</si>
  <si>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</si>
  <si>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</si>
  <si>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</si>
  <si>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</si>
  <si>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</si>
  <si>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</si>
  <si>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</si>
  <si>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</si>
  <si>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</si>
  <si>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</si>
  <si>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</si>
  <si>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</si>
  <si>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</si>
  <si>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</si>
  <si>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</si>
  <si>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</si>
  <si>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</si>
  <si>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</si>
  <si>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</si>
  <si>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</si>
  <si>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</si>
  <si>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</si>
  <si>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</si>
  <si>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</si>
  <si>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</si>
  <si>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</si>
  <si>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</si>
  <si>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</si>
  <si>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</si>
  <si>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</si>
  <si>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</si>
  <si>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</si>
  <si>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</si>
  <si>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</si>
  <si>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</si>
  <si>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</si>
  <si>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</si>
  <si>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</si>
  <si>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</si>
  <si>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</si>
  <si>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</si>
  <si>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</si>
  <si>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</si>
  <si>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</si>
  <si>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</si>
  <si>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</si>
  <si>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</si>
  <si>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</si>
  <si>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</si>
  <si>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</si>
  <si>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</si>
  <si>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</si>
  <si>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</si>
  <si>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</si>
  <si>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</si>
  <si>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</si>
  <si>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</si>
  <si>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</si>
  <si>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</si>
  <si>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</si>
  <si>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</si>
  <si>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</si>
  <si>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</si>
  <si>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</si>
  <si>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</si>
  <si>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</si>
  <si>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</si>
  <si>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</si>
  <si>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</si>
  <si>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</si>
  <si>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</si>
  <si>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</si>
  <si>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</si>
  <si>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</si>
  <si>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</si>
  <si>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</si>
  <si>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</si>
  <si>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</si>
  <si>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</si>
  <si>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</si>
  <si>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</si>
  <si>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</si>
  <si>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</si>
  <si>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</si>
  <si>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</si>
  <si>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</si>
  <si>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</si>
  <si>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</si>
  <si>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</si>
  <si>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</si>
  <si>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</si>
  <si>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</si>
  <si>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</si>
  <si>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</si>
  <si>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</si>
  <si>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</si>
  <si>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</si>
  <si>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</si>
  <si>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</si>
  <si>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</si>
  <si>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</si>
  <si>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</si>
  <si>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</si>
  <si>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</si>
  <si>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</si>
  <si>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</si>
  <si>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</si>
  <si>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</si>
  <si>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</si>
  <si>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</si>
  <si>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</si>
  <si>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</si>
  <si>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</si>
  <si>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</si>
  <si>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</si>
  <si>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</si>
  <si>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</si>
  <si>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</si>
  <si>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</si>
  <si>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</si>
  <si>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</si>
  <si>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</si>
  <si>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</si>
  <si>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</si>
  <si>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</si>
  <si>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</si>
  <si>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</si>
  <si>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</si>
  <si>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</si>
  <si>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</si>
  <si>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</si>
  <si>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</si>
  <si>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</si>
  <si>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</si>
  <si>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</si>
  <si>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</si>
  <si>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</si>
  <si>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</si>
  <si>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</si>
  <si>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</si>
  <si>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</si>
  <si>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</si>
  <si>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</si>
  <si>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</si>
  <si>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</si>
  <si>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</si>
  <si>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</si>
  <si>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</si>
  <si>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</si>
  <si>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</si>
  <si>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</si>
  <si>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</si>
  <si>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</si>
  <si>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</si>
  <si>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</si>
  <si>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</si>
  <si>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</si>
  <si>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</si>
  <si>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</si>
  <si>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</si>
  <si>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</si>
  <si>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</si>
  <si>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</si>
  <si>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</si>
  <si>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</si>
  <si>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</si>
  <si>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</si>
  <si>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</si>
  <si>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</si>
  <si>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</si>
  <si>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</si>
  <si>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</si>
  <si>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</si>
  <si>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</si>
  <si>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</si>
  <si>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</si>
  <si>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</si>
  <si>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</si>
  <si>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</si>
  <si>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</si>
  <si>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</si>
  <si>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</si>
  <si>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</si>
  <si>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</si>
  <si>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</si>
  <si>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</si>
  <si>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</si>
  <si>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</si>
  <si>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</si>
  <si>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</si>
  <si>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</si>
  <si>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</si>
  <si>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</si>
  <si>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</si>
  <si>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</si>
  <si>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</si>
  <si>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</si>
  <si>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</si>
  <si>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</si>
  <si>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</si>
  <si>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</si>
  <si>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</si>
  <si>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</si>
  <si>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</si>
  <si>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</si>
  <si>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</si>
  <si>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</si>
  <si>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</si>
  <si>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</si>
  <si>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</si>
  <si>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</si>
  <si>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</si>
  <si>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</si>
  <si>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</si>
  <si>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</si>
  <si>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</si>
  <si>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</si>
  <si>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</si>
  <si>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</si>
  <si>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</si>
  <si>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</si>
  <si>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</si>
  <si>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</si>
  <si>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</si>
  <si>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</si>
  <si>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</si>
  <si>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</si>
  <si>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</si>
  <si>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</si>
  <si>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</si>
  <si>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</si>
  <si>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</si>
  <si>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</si>
  <si>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</si>
  <si>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</si>
  <si>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</si>
  <si>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</si>
  <si>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</si>
  <si>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</si>
  <si>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</si>
  <si>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</si>
  <si>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</si>
  <si>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</si>
  <si>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</si>
  <si>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</si>
  <si>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</si>
  <si>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</si>
  <si>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</si>
  <si>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</si>
  <si>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</si>
  <si>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</si>
  <si>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</si>
  <si>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</si>
  <si>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</si>
  <si>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</si>
  <si>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</si>
  <si>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</si>
  <si>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</si>
  <si>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</si>
  <si>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</si>
  <si>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</si>
  <si>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</si>
  <si>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</si>
  <si>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</si>
  <si>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</si>
  <si>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</si>
  <si>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</si>
  <si>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</si>
  <si>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</si>
  <si>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</si>
  <si>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</si>
  <si>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</si>
  <si>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</si>
  <si>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</si>
  <si>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</si>
  <si>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</si>
  <si>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</si>
  <si>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</si>
  <si>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</si>
  <si>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</si>
  <si>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</si>
  <si>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</si>
  <si>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</si>
  <si>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</si>
  <si>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</si>
  <si>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</si>
  <si>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</si>
  <si>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</si>
  <si>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</si>
  <si>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</si>
  <si>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</si>
  <si>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</si>
  <si>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</si>
  <si>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</si>
  <si>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</si>
  <si>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</si>
  <si>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</si>
  <si>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</si>
  <si>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</si>
  <si>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</si>
  <si>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</si>
  <si>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</si>
  <si>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</si>
  <si>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</si>
  <si>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</si>
  <si>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</si>
  <si>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</si>
  <si>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</si>
  <si>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</si>
  <si>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</si>
  <si>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</si>
  <si>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</si>
  <si>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</si>
  <si>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</si>
  <si>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</si>
  <si>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</si>
  <si>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</si>
  <si>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</si>
  <si>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</si>
  <si>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</si>
  <si>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</si>
  <si>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</si>
  <si>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</si>
  <si>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</si>
  <si>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</si>
  <si>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</si>
  <si>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</si>
  <si>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</si>
  <si>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</si>
  <si>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</si>
  <si>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</si>
  <si>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</si>
  <si>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</si>
  <si>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</si>
  <si>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</si>
  <si>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</si>
  <si>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</si>
  <si>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</si>
  <si>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</si>
  <si>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</si>
  <si>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</si>
  <si>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</si>
  <si>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</si>
  <si>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</si>
  <si>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</si>
  <si>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</si>
  <si>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</si>
  <si>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</si>
  <si>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</si>
  <si>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</si>
  <si>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</si>
  <si>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</si>
  <si>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</si>
  <si>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</si>
  <si>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</si>
  <si>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</si>
  <si>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</si>
  <si>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</si>
  <si>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</si>
  <si>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</si>
  <si>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</si>
  <si>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</si>
  <si>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</si>
  <si>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</si>
  <si>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</si>
  <si>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</si>
  <si>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</si>
  <si>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</si>
  <si>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</si>
  <si>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</si>
  <si>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</si>
  <si>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</si>
  <si>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</si>
  <si>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</si>
  <si>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</si>
  <si>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</si>
  <si>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</si>
  <si>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</si>
  <si>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</si>
  <si>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</si>
  <si>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</si>
  <si>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</si>
  <si>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</si>
  <si>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</si>
  <si>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</si>
  <si>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</si>
  <si>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</si>
  <si>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</si>
  <si>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</si>
  <si>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</si>
  <si>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</si>
  <si>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</si>
  <si>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</si>
  <si>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</si>
  <si>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</si>
  <si>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</si>
  <si>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</si>
  <si>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</si>
  <si>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</si>
  <si>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</si>
  <si>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</si>
  <si>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</si>
  <si>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</si>
  <si>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</si>
  <si>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</si>
  <si>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</si>
  <si>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</si>
  <si>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</si>
  <si>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</si>
  <si>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</si>
  <si>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</si>
  <si>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</si>
  <si>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</si>
  <si>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</si>
  <si>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</si>
  <si>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</si>
  <si>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</si>
  <si>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</si>
  <si>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</si>
  <si>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</si>
  <si>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</si>
  <si>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</si>
  <si>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</si>
  <si>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</si>
  <si>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</si>
  <si>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</si>
  <si>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</si>
  <si>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</si>
  <si>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</si>
  <si>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</si>
  <si>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</si>
  <si>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</si>
  <si>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</si>
  <si>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</si>
  <si>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</si>
  <si>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</si>
  <si>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</si>
  <si>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</si>
  <si>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</si>
  <si>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</si>
  <si>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</si>
  <si>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</si>
  <si>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</si>
  <si>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</si>
  <si>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</si>
  <si>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</si>
  <si>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</si>
  <si>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</si>
  <si>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</si>
  <si>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</si>
  <si>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</si>
  <si>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</si>
  <si>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</si>
  <si>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</si>
  <si>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</si>
  <si>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</si>
  <si>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</si>
  <si>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</si>
  <si>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</si>
  <si>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</si>
  <si>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</si>
  <si>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</si>
  <si>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</si>
  <si>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</si>
  <si>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</si>
  <si>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</si>
  <si>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</si>
  <si>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</si>
  <si>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</si>
  <si>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</si>
  <si>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</si>
  <si>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</si>
  <si>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</si>
  <si>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</si>
  <si>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</si>
  <si>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</si>
  <si>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</si>
  <si>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</si>
  <si>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</si>
  <si>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</si>
  <si>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</si>
  <si>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</si>
  <si>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</si>
  <si>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</si>
  <si>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</si>
  <si>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</si>
  <si>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</si>
  <si>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</si>
  <si>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</si>
  <si>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</si>
  <si>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</si>
  <si>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</si>
  <si>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</si>
  <si>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</si>
  <si>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</si>
  <si>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</si>
  <si>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</si>
  <si>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</si>
  <si>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</si>
  <si>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</si>
  <si>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</si>
  <si>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</si>
  <si>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</si>
  <si>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</si>
  <si>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</si>
  <si>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</si>
  <si>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</si>
  <si>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</si>
  <si>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</si>
  <si>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</si>
  <si>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</si>
  <si>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</si>
  <si>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</si>
  <si>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</si>
  <si>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</si>
  <si>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</si>
  <si>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</si>
  <si>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</si>
  <si>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</si>
  <si>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</si>
  <si>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</si>
  <si>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</si>
  <si>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</si>
  <si>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</si>
  <si>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</si>
  <si>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</si>
  <si>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</si>
  <si>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</si>
  <si>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</si>
  <si>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</si>
  <si>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</si>
  <si>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</si>
  <si>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</si>
  <si>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</si>
  <si>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</si>
  <si>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</si>
  <si>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</si>
  <si>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</si>
  <si>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</si>
  <si>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</si>
  <si>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</si>
  <si>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</si>
  <si>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</si>
  <si>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</si>
  <si>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</si>
  <si>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</si>
  <si>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</si>
  <si>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</si>
  <si>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</si>
  <si>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</si>
  <si>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</si>
  <si>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</si>
  <si>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</si>
  <si>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</si>
  <si>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</si>
  <si>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</si>
  <si>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</si>
  <si>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</si>
  <si>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</si>
  <si>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</si>
  <si>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</si>
  <si>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</si>
  <si>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</si>
  <si>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</si>
  <si>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</si>
  <si>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</si>
  <si>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</si>
  <si>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</si>
  <si>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</si>
  <si>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</si>
  <si>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</si>
  <si>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</si>
  <si>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</si>
  <si>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</si>
  <si>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</si>
  <si>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</si>
  <si>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</si>
  <si>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</si>
  <si>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</si>
  <si>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</si>
  <si>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</si>
  <si>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</si>
  <si>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</si>
  <si>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</si>
  <si>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</si>
  <si>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</si>
  <si>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</si>
  <si>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</si>
  <si>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</si>
  <si>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</si>
  <si>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</si>
  <si>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</si>
  <si>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</si>
  <si>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</si>
  <si>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</si>
  <si>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</si>
  <si>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</si>
  <si>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</si>
  <si>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</si>
  <si>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</si>
  <si>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</si>
  <si>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</si>
  <si>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</si>
  <si>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</si>
  <si>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</si>
  <si>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</si>
  <si>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</si>
  <si>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</si>
  <si>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</si>
  <si>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</si>
  <si>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</si>
  <si>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</si>
  <si>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</si>
  <si>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</si>
  <si>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</si>
  <si>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</si>
  <si>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</si>
  <si>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</si>
  <si>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</si>
  <si>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</si>
  <si>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</si>
  <si>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</si>
  <si>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</si>
  <si>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</si>
  <si>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</si>
  <si>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</si>
  <si>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</si>
  <si>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</si>
  <si>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</si>
  <si>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</si>
  <si>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</si>
  <si>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</si>
  <si>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</si>
  <si>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</si>
  <si>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</si>
  <si>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</si>
  <si>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</si>
  <si>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</si>
  <si>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</si>
  <si>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</si>
  <si>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</si>
  <si>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</si>
  <si>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</si>
  <si>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</si>
  <si>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</si>
  <si>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</si>
  <si>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</si>
  <si>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</si>
  <si>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</si>
  <si>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</si>
  <si>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</si>
  <si>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</si>
  <si>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</si>
  <si>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</si>
  <si>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</si>
  <si>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</si>
  <si>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</si>
  <si>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</si>
  <si>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</si>
  <si>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</si>
  <si>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</si>
  <si>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</si>
  <si>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</si>
  <si>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</si>
  <si>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</si>
  <si>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</si>
  <si>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</si>
  <si>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</si>
  <si>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</si>
  <si>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</si>
  <si>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</si>
  <si>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</si>
  <si>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</si>
  <si>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</si>
  <si>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</si>
  <si>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</si>
  <si>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</si>
  <si>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</si>
  <si>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</si>
  <si>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</si>
  <si>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</si>
  <si>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</si>
  <si>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</si>
  <si>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</si>
  <si>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</si>
  <si>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</si>
  <si>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</si>
  <si>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</si>
  <si>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</si>
  <si>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</si>
  <si>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</si>
  <si>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</si>
  <si>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</si>
  <si>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</si>
  <si>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</si>
  <si>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</si>
  <si>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</si>
  <si>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</si>
  <si>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</si>
  <si>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</si>
  <si>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</si>
  <si>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</si>
  <si>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</si>
  <si>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</si>
  <si>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</si>
  <si>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</si>
  <si>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</si>
  <si>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</si>
  <si>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</si>
  <si>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</si>
  <si>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</si>
  <si>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</si>
  <si>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</si>
  <si>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</si>
  <si>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</si>
  <si>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</si>
  <si>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</si>
  <si>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</si>
  <si>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</si>
  <si>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</si>
  <si>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</si>
  <si>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</si>
  <si>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</si>
  <si>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</si>
  <si>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</si>
  <si>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</si>
  <si>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</si>
  <si>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</si>
  <si>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</si>
  <si>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</si>
  <si>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</si>
  <si>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</si>
  <si>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</si>
  <si>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</si>
  <si>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</si>
  <si>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</si>
  <si>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</si>
  <si>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</si>
  <si>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</si>
  <si>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</si>
  <si>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</si>
  <si>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</si>
  <si>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</si>
  <si>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</si>
  <si>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</si>
  <si>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</si>
  <si>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</si>
  <si>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</si>
  <si>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</si>
  <si>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</si>
  <si>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</si>
  <si>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</si>
  <si>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</si>
  <si>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</si>
  <si>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</si>
  <si>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</si>
  <si>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</si>
  <si>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</si>
  <si>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</si>
  <si>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</si>
  <si>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</si>
  <si>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</si>
  <si>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</si>
  <si>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</si>
  <si>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</si>
  <si>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</si>
  <si>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</si>
  <si>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</si>
  <si>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</si>
  <si>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</si>
  <si>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</si>
  <si>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</si>
  <si>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</si>
  <si>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</si>
  <si>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</si>
  <si>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</si>
  <si>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</si>
  <si>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</si>
  <si>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</si>
  <si>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</si>
  <si>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</si>
  <si>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</si>
  <si>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</si>
  <si>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</si>
  <si>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</si>
  <si>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</si>
  <si>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</si>
  <si>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</si>
  <si>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</si>
  <si>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</si>
  <si>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</si>
  <si>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</si>
  <si>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</si>
  <si>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</si>
  <si>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</si>
  <si>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</si>
  <si>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</si>
  <si>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</si>
  <si>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</si>
  <si>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</si>
  <si>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</si>
  <si>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</si>
  <si>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</si>
  <si>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</si>
  <si>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</si>
  <si>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</si>
  <si>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</si>
  <si>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</si>
  <si>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</si>
  <si>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</si>
  <si>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</si>
  <si>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</si>
  <si>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</si>
  <si>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</si>
  <si>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</si>
  <si>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</si>
  <si>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</si>
  <si>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</si>
  <si>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</si>
  <si>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</si>
  <si>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</si>
  <si>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</si>
  <si>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</si>
  <si>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</si>
  <si>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</si>
  <si>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</si>
  <si>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</si>
  <si>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</si>
  <si>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</si>
  <si>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</si>
  <si>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</si>
  <si>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</si>
  <si>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</si>
  <si>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</si>
  <si>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</si>
  <si>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</si>
  <si>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</si>
  <si>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</si>
  <si>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</si>
  <si>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</si>
  <si>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</si>
  <si>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</si>
  <si>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</si>
  <si>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</si>
  <si>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</si>
  <si>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</si>
  <si>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</si>
  <si>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</si>
  <si>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</si>
  <si>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</si>
  <si>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</si>
  <si>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</si>
  <si>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</si>
  <si>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</si>
  <si>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</si>
  <si>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</si>
  <si>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</si>
  <si>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</si>
  <si>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</si>
  <si>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</si>
  <si>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</si>
  <si>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</si>
  <si>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</si>
  <si>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</si>
  <si>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</si>
  <si>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</si>
  <si>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</si>
  <si>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</si>
  <si>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</si>
  <si>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</si>
  <si>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</si>
  <si>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</si>
  <si>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</si>
  <si>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</si>
  <si>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</si>
  <si>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</si>
  <si>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</si>
  <si>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</si>
  <si>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</si>
  <si>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</si>
  <si>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</si>
  <si>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</si>
  <si>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</si>
  <si>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</si>
  <si>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</si>
  <si>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</si>
  <si>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</si>
  <si>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</si>
  <si>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</si>
  <si>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</si>
  <si>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</si>
  <si>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</si>
  <si>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</si>
  <si>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</si>
  <si>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</si>
  <si>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</si>
  <si>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</si>
  <si>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</si>
  <si>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</si>
  <si>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</si>
  <si>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</si>
  <si>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</si>
  <si>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</si>
  <si>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</si>
  <si>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</si>
  <si>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</si>
  <si>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</si>
  <si>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</si>
  <si>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</si>
  <si>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</si>
  <si>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</si>
  <si>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</si>
  <si>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</si>
  <si>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</si>
  <si>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</si>
  <si>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</si>
  <si>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</si>
  <si>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</si>
  <si>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</si>
  <si>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</si>
  <si>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</si>
  <si>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</si>
  <si>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</si>
  <si>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</si>
  <si>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</si>
  <si>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</si>
  <si>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</si>
  <si>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</si>
  <si>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</si>
  <si>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</si>
  <si>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</si>
  <si>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</si>
  <si>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</si>
  <si>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</si>
  <si>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</si>
  <si>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</si>
  <si>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</si>
  <si>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</si>
  <si>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</si>
  <si>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</si>
  <si>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</si>
  <si>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</si>
  <si>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</si>
  <si>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</si>
  <si>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</si>
  <si>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</si>
  <si>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</si>
  <si>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</si>
  <si>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</si>
  <si>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</si>
  <si>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</si>
  <si>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</si>
  <si>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</si>
  <si>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</si>
  <si>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</si>
  <si>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</si>
  <si>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</si>
  <si>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</si>
  <si>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</si>
  <si>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</si>
  <si>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</si>
  <si>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</si>
  <si>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</si>
  <si>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</si>
  <si>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</si>
  <si>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</si>
  <si>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</si>
  <si>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</si>
  <si>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</si>
  <si>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</si>
  <si>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</si>
  <si>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</si>
  <si>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</si>
  <si>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</si>
  <si>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</si>
  <si>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</si>
  <si>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</si>
  <si>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</si>
  <si>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</si>
  <si>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</si>
  <si>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</si>
  <si>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</si>
  <si>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</si>
  <si>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</si>
  <si>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</si>
  <si>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</si>
  <si>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</si>
  <si>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</si>
  <si>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</si>
  <si>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</si>
  <si>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</si>
  <si>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</si>
  <si>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</si>
  <si>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</si>
  <si>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</si>
  <si>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</si>
  <si>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</si>
  <si>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</si>
  <si>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</si>
  <si>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</si>
  <si>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</si>
  <si>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</si>
  <si>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</si>
  <si>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</si>
  <si>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</si>
  <si>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</si>
  <si>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</si>
  <si>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</si>
  <si>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</si>
  <si>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</si>
  <si>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</si>
  <si>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</si>
  <si>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</si>
  <si>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</si>
  <si>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</si>
  <si>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</si>
  <si>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</si>
  <si>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</si>
  <si>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</si>
  <si>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</si>
  <si>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</si>
  <si>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</si>
  <si>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</si>
  <si>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</si>
  <si>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</si>
  <si>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</si>
  <si>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</si>
  <si>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</si>
  <si>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</si>
  <si>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</si>
  <si>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</si>
  <si>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</si>
  <si>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</si>
  <si>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</si>
  <si>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</si>
  <si>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</si>
  <si>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</si>
  <si>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</si>
  <si>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</si>
  <si>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</si>
  <si>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</si>
  <si>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</si>
  <si>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</si>
  <si>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</si>
  <si>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</si>
  <si>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</si>
  <si>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</si>
  <si>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</si>
  <si>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</si>
  <si>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</si>
  <si>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</si>
  <si>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</si>
  <si>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</si>
  <si>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</si>
  <si>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</si>
  <si>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</si>
  <si>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</si>
  <si>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</si>
  <si>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</si>
  <si>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</si>
  <si>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</si>
  <si>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</si>
  <si>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</si>
  <si>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</si>
  <si>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</si>
  <si>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</si>
  <si>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</si>
  <si>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</si>
  <si>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</si>
  <si>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</si>
  <si>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</si>
  <si>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</si>
  <si>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</si>
  <si>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</si>
  <si>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</si>
  <si>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</si>
  <si>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</si>
  <si>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</si>
  <si>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</si>
  <si>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</si>
  <si>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</si>
  <si>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</si>
  <si>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</si>
  <si>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</si>
  <si>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</si>
  <si>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</si>
  <si>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</si>
  <si>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</si>
  <si>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</si>
  <si>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</si>
  <si>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</si>
  <si>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</si>
  <si>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</si>
  <si>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</si>
  <si>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</si>
  <si>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</si>
  <si>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</si>
  <si>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</si>
  <si>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</si>
  <si>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</si>
  <si>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</si>
  <si>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</si>
  <si>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</si>
  <si>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</si>
  <si>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</si>
  <si>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</si>
  <si>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</si>
  <si>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</si>
  <si>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</si>
  <si>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</si>
  <si>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</si>
  <si>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</si>
  <si>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</si>
  <si>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</si>
  <si>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</si>
  <si>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</si>
  <si>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</si>
  <si>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</si>
  <si>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</si>
  <si>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</si>
  <si>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</si>
  <si>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</si>
  <si>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</si>
  <si>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</si>
  <si>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</si>
  <si>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</si>
  <si>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</si>
  <si>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</si>
  <si>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</si>
  <si>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</si>
  <si>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</si>
  <si>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</si>
  <si>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</si>
  <si>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</si>
  <si>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</si>
  <si>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</si>
  <si>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</si>
  <si>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</si>
  <si>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</si>
  <si>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</si>
  <si>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</si>
  <si>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</si>
  <si>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</si>
  <si>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</si>
  <si>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</si>
  <si>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</si>
  <si>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</si>
  <si>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</si>
  <si>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</si>
  <si>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</si>
  <si>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</si>
  <si>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</si>
  <si>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</si>
  <si>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</si>
  <si>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</si>
  <si>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</si>
  <si>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</si>
  <si>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</si>
  <si>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</si>
  <si>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</si>
  <si>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</si>
  <si>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</si>
  <si>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</si>
  <si>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</si>
  <si>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</si>
  <si>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</si>
  <si>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</si>
  <si>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</si>
  <si>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</si>
  <si>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</si>
  <si>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</si>
  <si>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</si>
  <si>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</si>
  <si>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</si>
  <si>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</si>
  <si>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</si>
  <si>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</si>
  <si>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</si>
  <si>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</si>
  <si>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</si>
  <si>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</si>
  <si>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</si>
  <si>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</si>
  <si>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</si>
  <si>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</si>
  <si>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</si>
  <si>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</si>
  <si>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</si>
  <si>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</si>
  <si>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</si>
  <si>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</si>
  <si>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</si>
  <si>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</si>
  <si>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</si>
  <si>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</si>
  <si>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</si>
  <si>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</si>
  <si>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</si>
  <si>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</si>
  <si>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</si>
  <si>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</si>
  <si>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</si>
  <si>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</si>
  <si>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</si>
  <si>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</si>
  <si>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</si>
  <si>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</si>
  <si>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</si>
  <si>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</si>
  <si>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</si>
  <si>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</si>
  <si>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</si>
  <si>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</si>
  <si>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</si>
  <si>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</si>
  <si>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</si>
  <si>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</si>
  <si>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</si>
  <si>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</si>
  <si>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</si>
  <si>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</si>
  <si>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</si>
  <si>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</si>
  <si>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</si>
  <si>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</si>
  <si>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</si>
  <si>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</si>
  <si>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</si>
  <si>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</si>
  <si>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</si>
  <si>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</si>
  <si>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</si>
  <si>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</si>
  <si>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</si>
  <si>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</si>
  <si>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</si>
  <si>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</si>
  <si>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</si>
  <si>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</si>
  <si>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</si>
  <si>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</si>
  <si>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</si>
  <si>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</si>
  <si>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</si>
  <si>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</si>
  <si>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</si>
  <si>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</si>
  <si>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</si>
  <si>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</si>
  <si>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</si>
  <si>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</si>
  <si>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</si>
  <si>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</si>
  <si>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</si>
  <si>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</si>
  <si>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</si>
  <si>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</si>
  <si>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</si>
  <si>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</si>
  <si>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</si>
  <si>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</si>
  <si>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</si>
  <si>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</si>
  <si>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</si>
  <si>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</si>
  <si>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</si>
  <si>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</si>
  <si>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</si>
  <si>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</si>
  <si>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</si>
  <si>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</si>
  <si>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</si>
  <si>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</si>
  <si>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</si>
  <si>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</si>
  <si>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</si>
  <si>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</si>
  <si>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</si>
  <si>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</si>
  <si>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</si>
  <si>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</si>
  <si>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</si>
  <si>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</si>
  <si>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</si>
  <si>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</si>
  <si>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</si>
  <si>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</si>
  <si>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</si>
  <si>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</si>
  <si>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</si>
  <si>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</si>
  <si>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</si>
  <si>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</si>
  <si>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</si>
  <si>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</si>
  <si>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</si>
  <si>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</si>
  <si>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</si>
  <si>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</si>
  <si>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</si>
  <si>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</si>
  <si>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</si>
  <si>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</si>
  <si>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</si>
  <si>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</si>
  <si>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</si>
  <si>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</si>
  <si>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</si>
  <si>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</si>
  <si>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</si>
  <si>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</si>
  <si>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</si>
  <si>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</si>
  <si>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</si>
  <si>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</si>
  <si>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</si>
  <si>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</si>
  <si>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</si>
  <si>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</si>
  <si>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</si>
  <si>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</si>
  <si>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</si>
  <si>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</si>
  <si>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</si>
  <si>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</si>
  <si>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</si>
  <si>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</si>
  <si>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</si>
  <si>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</si>
  <si>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</si>
  <si>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</si>
  <si>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</si>
  <si>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</si>
  <si>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</si>
  <si>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</si>
  <si>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</si>
  <si>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</si>
  <si>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</si>
  <si>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</si>
  <si>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</si>
  <si>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</si>
  <si>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</si>
  <si>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</si>
  <si>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</si>
  <si>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</si>
  <si>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</si>
  <si>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</si>
  <si>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</si>
  <si>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</si>
  <si>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</si>
  <si>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</si>
  <si>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</si>
  <si>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</si>
  <si>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</si>
  <si>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</si>
  <si>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</si>
  <si>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</si>
  <si>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</si>
  <si>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</si>
  <si>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</si>
  <si>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</si>
  <si>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</si>
  <si>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</si>
  <si>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</si>
  <si>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</si>
  <si>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</si>
  <si>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</si>
  <si>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</si>
  <si>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</si>
  <si>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</si>
  <si>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</si>
  <si>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</si>
  <si>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</si>
  <si>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</si>
  <si>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</si>
  <si>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</si>
  <si>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</si>
  <si>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</si>
  <si>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</si>
  <si>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</si>
  <si>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</si>
  <si>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</si>
  <si>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</si>
  <si>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</si>
  <si>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</si>
  <si>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</si>
  <si>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</si>
  <si>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</si>
  <si>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</si>
  <si>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</si>
  <si>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</si>
  <si>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</si>
  <si>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</si>
  <si>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</si>
  <si>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</si>
  <si>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</si>
  <si>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</si>
  <si>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</si>
  <si>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</si>
  <si>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</si>
  <si>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</si>
  <si>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</si>
  <si>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</si>
  <si>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</si>
  <si>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</si>
  <si>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</si>
  <si>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</si>
  <si>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</si>
  <si>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</si>
  <si>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</si>
  <si>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</si>
  <si>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</si>
  <si>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</si>
  <si>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</si>
  <si>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</si>
  <si>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</si>
  <si>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</si>
  <si>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</si>
  <si>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</si>
  <si>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</si>
  <si>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</si>
  <si>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</si>
  <si>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</si>
  <si>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</si>
  <si>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</si>
  <si>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</si>
  <si>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</si>
  <si>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</si>
  <si>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</si>
  <si>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</si>
  <si>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</si>
  <si>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</si>
  <si>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</si>
  <si>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</si>
  <si>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</si>
  <si>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</si>
  <si>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</si>
  <si>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</si>
  <si>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</si>
  <si>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</si>
  <si>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</si>
  <si>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</si>
  <si>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</si>
  <si>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</si>
  <si>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</si>
  <si>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</si>
  <si>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</si>
  <si>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</si>
  <si>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</si>
  <si>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</si>
  <si>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</si>
  <si>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</si>
  <si>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</si>
  <si>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</si>
  <si>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</si>
  <si>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</si>
  <si>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</si>
  <si>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</si>
  <si>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</si>
  <si>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</si>
  <si>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</si>
  <si>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</si>
  <si>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</si>
  <si>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</si>
  <si>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</si>
  <si>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</si>
  <si>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</si>
  <si>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</si>
  <si>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</si>
  <si>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</si>
  <si>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</si>
  <si>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</si>
  <si>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</si>
  <si>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</si>
  <si>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</si>
  <si>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</si>
  <si>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</si>
  <si>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</si>
  <si>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</si>
  <si>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</si>
  <si>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</si>
  <si>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</si>
  <si>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</si>
  <si>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</si>
  <si>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</si>
  <si>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</si>
  <si>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</si>
  <si>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</si>
  <si>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</si>
  <si>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</si>
  <si>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</si>
  <si>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</si>
  <si>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</si>
  <si>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</si>
  <si>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</si>
  <si>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</si>
  <si>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</si>
  <si>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</si>
  <si>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</si>
  <si>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</si>
  <si>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</si>
  <si>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</si>
  <si>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</si>
  <si>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</si>
  <si>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</si>
  <si>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</si>
  <si>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</si>
  <si>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</si>
  <si>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</si>
  <si>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</si>
  <si>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</si>
  <si>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</si>
  <si>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</si>
  <si>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</si>
  <si>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</si>
  <si>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</si>
  <si>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</si>
  <si>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</si>
  <si>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</si>
  <si>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</si>
  <si>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</si>
  <si>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</si>
  <si>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</si>
  <si>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</si>
  <si>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</si>
  <si>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</si>
  <si>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</si>
  <si>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</si>
  <si>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</si>
  <si>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</si>
  <si>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</si>
  <si>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</si>
  <si>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</si>
  <si>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</si>
  <si>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</si>
  <si>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</si>
  <si>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</si>
  <si>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</si>
  <si>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</si>
  <si>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</si>
  <si>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</si>
  <si>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</si>
  <si>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</si>
  <si>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</si>
  <si>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</si>
  <si>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</si>
  <si>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</si>
  <si>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</si>
  <si>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</si>
  <si>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</si>
  <si>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</si>
  <si>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</si>
  <si>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</si>
  <si>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</si>
  <si>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</si>
  <si>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</si>
  <si>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</si>
  <si>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</si>
  <si>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</si>
  <si>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</si>
  <si>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</si>
  <si>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</si>
  <si>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</si>
  <si>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</si>
  <si>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</si>
  <si>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</si>
  <si>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</si>
  <si>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</si>
  <si>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</si>
  <si>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</si>
  <si>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</si>
  <si>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</si>
  <si>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</si>
  <si>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</si>
  <si>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</si>
  <si>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</si>
  <si>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</si>
  <si>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</si>
  <si>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</si>
  <si>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</si>
  <si>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</si>
  <si>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</si>
  <si>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</si>
  <si>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</si>
  <si>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</si>
  <si>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</si>
  <si>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</si>
  <si>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</si>
  <si>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</si>
  <si>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</si>
  <si>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</si>
  <si>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</si>
  <si>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</si>
  <si>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</si>
  <si>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</si>
  <si>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</si>
  <si>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</si>
  <si>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</si>
  <si>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</si>
  <si>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</si>
  <si>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</si>
  <si>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</si>
  <si>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</si>
  <si>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</si>
  <si>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</si>
  <si>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</si>
  <si>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</si>
  <si>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</si>
  <si>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</si>
  <si>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</si>
  <si>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</si>
  <si>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</si>
  <si>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</si>
  <si>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</si>
  <si>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</si>
  <si>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</si>
  <si>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</si>
  <si>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</si>
  <si>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</si>
  <si>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</si>
  <si>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</si>
  <si>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</si>
  <si>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</si>
  <si>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</si>
  <si>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</si>
  <si>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</si>
  <si>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</si>
  <si>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</si>
  <si>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</si>
  <si>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</si>
  <si>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</si>
  <si>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</si>
  <si>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</si>
  <si>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</si>
  <si>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</si>
  <si>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</si>
  <si>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</si>
  <si>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</si>
  <si>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</si>
  <si>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</si>
  <si>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</si>
  <si>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</si>
  <si>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</si>
  <si>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</si>
  <si>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</si>
  <si>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</si>
  <si>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</si>
  <si>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</si>
  <si>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</si>
  <si>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</si>
  <si>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</si>
  <si>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</si>
  <si>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</si>
  <si>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</si>
  <si>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</si>
  <si>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</si>
  <si>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</si>
  <si>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</si>
  <si>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</si>
  <si>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</si>
  <si>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</si>
  <si>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</si>
  <si>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</si>
  <si>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</si>
  <si>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</si>
  <si>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</si>
  <si>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</si>
  <si>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</si>
  <si>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</si>
  <si>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</si>
  <si>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</si>
  <si>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</si>
  <si>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</si>
  <si>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</si>
  <si>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</si>
  <si>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</si>
  <si>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</si>
  <si>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</si>
  <si>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</si>
  <si>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</si>
  <si>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</si>
  <si>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</si>
  <si>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</si>
  <si>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</si>
  <si>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</si>
  <si>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</si>
  <si>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</si>
  <si>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</si>
  <si>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</si>
  <si>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</si>
  <si>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</si>
  <si>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</si>
  <si>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</si>
  <si>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</si>
  <si>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</si>
  <si>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</si>
  <si>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</si>
  <si>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</si>
  <si>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</si>
  <si>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</si>
  <si>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</si>
  <si>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</si>
  <si>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</si>
  <si>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</si>
  <si>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</si>
  <si>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</si>
  <si>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</si>
  <si>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</si>
  <si>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</si>
  <si>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</si>
  <si>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</si>
  <si>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</si>
  <si>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</si>
  <si>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</si>
  <si>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</si>
  <si>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</si>
  <si>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</si>
  <si>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</si>
  <si>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</si>
  <si>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</si>
  <si>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</si>
  <si>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</si>
  <si>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</si>
  <si>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</si>
  <si>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</si>
  <si>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</si>
  <si>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</si>
  <si>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</si>
  <si>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</si>
  <si>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</si>
  <si>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</si>
  <si>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</si>
  <si>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</si>
  <si>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</si>
  <si>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</si>
  <si>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</si>
  <si>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</si>
  <si>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</si>
  <si>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</si>
  <si>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</si>
  <si>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</si>
  <si>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</si>
  <si>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</si>
  <si>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</si>
  <si>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</si>
  <si>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</si>
  <si>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</si>
  <si>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</si>
  <si>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</si>
  <si>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</si>
  <si>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</si>
  <si>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</si>
  <si>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</si>
  <si>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</si>
  <si>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</si>
  <si>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</si>
  <si>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</si>
  <si>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</si>
  <si>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</si>
  <si>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</si>
  <si>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</si>
  <si>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</si>
  <si>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</si>
  <si>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</si>
  <si>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</si>
  <si>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</si>
  <si>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</si>
  <si>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</si>
  <si>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</si>
  <si>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</si>
  <si>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</si>
  <si>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</si>
  <si>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</si>
  <si>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</si>
  <si>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</si>
  <si>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</si>
  <si>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</si>
  <si>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</si>
  <si>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</si>
  <si>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</si>
  <si>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</si>
  <si>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</si>
  <si>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</si>
  <si>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</si>
  <si>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</si>
  <si>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</si>
  <si>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</si>
  <si>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</si>
  <si>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</si>
  <si>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</si>
  <si>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</si>
  <si>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</si>
  <si>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</si>
  <si>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</si>
  <si>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</si>
  <si>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</si>
  <si>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</si>
  <si>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</si>
  <si>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</si>
  <si>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</si>
  <si>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</si>
  <si>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</si>
  <si>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</si>
  <si>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</si>
  <si>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</si>
  <si>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</si>
  <si>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</si>
  <si>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</si>
  <si>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</si>
  <si>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</si>
  <si>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</si>
  <si>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</si>
  <si>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</si>
  <si>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</si>
  <si>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</si>
  <si>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</si>
  <si>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</si>
  <si>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</si>
  <si>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</si>
  <si>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</si>
  <si>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</si>
  <si>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</si>
  <si>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</si>
  <si>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</si>
  <si>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</si>
  <si>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</si>
  <si>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</si>
  <si>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</si>
  <si>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</si>
  <si>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</si>
  <si>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</si>
  <si>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</si>
  <si>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</si>
  <si>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</si>
  <si>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</si>
  <si>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</si>
  <si>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</si>
  <si>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</si>
  <si>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</si>
  <si>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</si>
  <si>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</si>
  <si>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</si>
  <si>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</si>
  <si>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</si>
  <si>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</si>
  <si>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</si>
  <si>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</si>
  <si>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</si>
  <si>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</si>
  <si>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</si>
  <si>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</si>
  <si>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</si>
  <si>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</si>
  <si>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</si>
  <si>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</si>
  <si>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</si>
  <si>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</si>
  <si>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</si>
  <si>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</si>
  <si>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</si>
  <si>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</si>
  <si>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</si>
  <si>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</si>
  <si>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</si>
  <si>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</si>
  <si>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</si>
  <si>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</si>
  <si>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</si>
  <si>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</si>
  <si>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</si>
  <si>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</si>
  <si>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</si>
  <si>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</si>
  <si>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</si>
  <si>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</si>
  <si>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</si>
  <si>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</si>
  <si>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</si>
  <si>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</si>
  <si>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</si>
  <si>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</si>
  <si>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</si>
  <si>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</si>
  <si>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</si>
  <si>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</si>
  <si>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</si>
  <si>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</si>
  <si>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</si>
  <si>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</si>
  <si>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</si>
  <si>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</si>
  <si>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</si>
  <si>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</si>
  <si>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</si>
  <si>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</si>
  <si>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</si>
  <si>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</si>
  <si>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</si>
  <si>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</si>
  <si>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</si>
  <si>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</si>
  <si>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</si>
  <si>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</si>
  <si>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</si>
  <si>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</si>
  <si>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</si>
  <si>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</si>
  <si>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</si>
  <si>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</si>
  <si>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</si>
  <si>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</si>
  <si>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</si>
  <si>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</si>
  <si>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</si>
  <si>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</si>
  <si>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</si>
  <si>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</si>
  <si>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</si>
  <si>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</si>
  <si>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</si>
  <si>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</si>
  <si>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</si>
  <si>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</si>
  <si>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</si>
  <si>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</si>
  <si>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</si>
  <si>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</si>
  <si>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</si>
  <si>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</si>
  <si>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</si>
  <si>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</si>
  <si>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</si>
  <si>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</si>
  <si>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</si>
  <si>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</si>
  <si>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</si>
  <si>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</si>
  <si>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</si>
  <si>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</si>
  <si>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</si>
  <si>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</si>
  <si>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</si>
  <si>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</si>
  <si>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</si>
  <si>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</si>
  <si>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</si>
  <si>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</si>
  <si>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</si>
  <si>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</si>
  <si>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</si>
  <si>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</si>
  <si>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</si>
  <si>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</si>
  <si>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</si>
  <si>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</si>
  <si>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</si>
  <si>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</si>
  <si>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</si>
  <si>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</si>
  <si>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</si>
  <si>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</si>
  <si>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</si>
  <si>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</si>
  <si>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</si>
  <si>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</si>
  <si>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</si>
  <si>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</si>
  <si>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</si>
  <si>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</si>
  <si>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</si>
  <si>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</si>
  <si>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</si>
  <si>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</si>
  <si>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</si>
  <si>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</si>
  <si>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</si>
  <si>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</si>
  <si>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</si>
  <si>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</si>
  <si>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</si>
  <si>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</si>
  <si>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</si>
  <si>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</si>
  <si>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</si>
  <si>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</si>
  <si>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</si>
  <si>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</si>
  <si>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</si>
  <si>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</si>
  <si>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</si>
  <si>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</si>
  <si>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</si>
  <si>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</si>
  <si>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</si>
  <si>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</si>
  <si>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</si>
  <si>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</si>
  <si>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</si>
  <si>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</si>
  <si>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</si>
  <si>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</si>
  <si>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</si>
  <si>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</si>
  <si>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</si>
  <si>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</si>
  <si>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</si>
  <si>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</si>
  <si>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</si>
  <si>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</si>
  <si>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</si>
  <si>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</si>
  <si>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</si>
  <si>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</si>
  <si>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</si>
  <si>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</si>
  <si>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</si>
  <si>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</si>
  <si>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</si>
  <si>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</si>
  <si>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</si>
  <si>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</si>
  <si>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</si>
  <si>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</si>
  <si>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</si>
  <si>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</si>
  <si>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</si>
  <si>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</si>
  <si>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</si>
  <si>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</si>
  <si>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</si>
  <si>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</si>
  <si>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</si>
  <si>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</si>
  <si>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</si>
  <si>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</si>
  <si>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</si>
  <si>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</si>
  <si>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</si>
  <si>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</si>
  <si>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</si>
  <si>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</si>
  <si>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</si>
  <si>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</si>
  <si>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</si>
  <si>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</si>
  <si>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</si>
  <si>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</si>
  <si>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</si>
  <si>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</si>
  <si>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</si>
  <si>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</si>
  <si>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</si>
  <si>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</si>
  <si>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</si>
  <si>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</si>
  <si>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</si>
  <si>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</si>
  <si>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</si>
  <si>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</si>
  <si>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</si>
  <si>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</si>
  <si>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</si>
  <si>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</si>
  <si>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</si>
  <si>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</si>
  <si>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</si>
  <si>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</si>
  <si>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</si>
  <si>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</si>
  <si>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</si>
  <si>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</si>
  <si>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</si>
  <si>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</si>
  <si>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</si>
  <si>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</si>
  <si>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</si>
  <si>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</si>
  <si>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</si>
  <si>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</si>
  <si>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</si>
  <si>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</si>
  <si>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</si>
  <si>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</si>
  <si>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</si>
  <si>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</si>
  <si>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</si>
  <si>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</si>
  <si>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</si>
  <si>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</si>
  <si>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</si>
  <si>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</si>
  <si>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</si>
  <si>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</si>
  <si>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</si>
  <si>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</si>
  <si>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</si>
  <si>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</si>
  <si>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</si>
  <si>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</si>
  <si>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</si>
  <si>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</si>
  <si>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</si>
  <si>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</si>
  <si>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</si>
  <si>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</si>
  <si>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</si>
  <si>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</si>
  <si>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</si>
  <si>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</si>
  <si>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</si>
  <si>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</si>
  <si>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</si>
  <si>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</si>
  <si>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</si>
  <si>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</si>
  <si>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</si>
  <si>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</si>
  <si>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</si>
  <si>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</si>
  <si>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</si>
  <si>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</si>
  <si>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</si>
  <si>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</si>
  <si>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</si>
  <si>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</si>
  <si>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</si>
  <si>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</si>
  <si>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</si>
  <si>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</si>
  <si>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</si>
  <si>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</si>
  <si>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</si>
  <si>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</si>
  <si>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</si>
  <si>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</si>
  <si>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</si>
  <si>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</si>
  <si>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</si>
  <si>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</si>
  <si>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</si>
  <si>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</si>
  <si>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</si>
  <si>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</si>
  <si>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</si>
  <si>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</si>
  <si>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</si>
  <si>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</si>
  <si>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</si>
  <si>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</si>
  <si>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</si>
  <si>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</si>
  <si>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</si>
  <si>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</si>
  <si>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</si>
  <si>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</si>
  <si>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</si>
  <si>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</si>
  <si>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</si>
  <si>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</si>
  <si>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</si>
  <si>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</si>
  <si>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</si>
  <si>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</si>
  <si>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</si>
  <si>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</si>
  <si>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</si>
  <si>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</si>
  <si>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</si>
  <si>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</si>
  <si>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</si>
  <si>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</si>
  <si>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</si>
  <si>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</si>
  <si>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</si>
  <si>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</si>
  <si>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</si>
  <si>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</si>
  <si>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</si>
  <si>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</si>
  <si>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</si>
  <si>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</si>
  <si>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</si>
  <si>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</si>
  <si>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</si>
  <si>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</si>
  <si>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</si>
  <si>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</si>
  <si>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</si>
  <si>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</si>
  <si>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</si>
  <si>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</si>
  <si>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</si>
  <si>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</si>
  <si>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</si>
  <si>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</si>
  <si>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</si>
  <si>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</si>
  <si>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</si>
  <si>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</si>
  <si>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</si>
  <si>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</si>
  <si>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</si>
  <si>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</si>
  <si>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</si>
  <si>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</si>
  <si>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</si>
  <si>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</si>
  <si>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</si>
  <si>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</si>
  <si>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</si>
  <si>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</si>
  <si>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</si>
  <si>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</si>
  <si>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</si>
  <si>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</si>
  <si>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</si>
  <si>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</si>
  <si>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</si>
  <si>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</si>
  <si>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</si>
  <si>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</si>
  <si>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</si>
  <si>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</si>
  <si>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</si>
  <si>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</si>
  <si>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</si>
  <si>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</si>
  <si>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</si>
  <si>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</si>
  <si>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</si>
  <si>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</si>
  <si>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</si>
  <si>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</si>
  <si>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</si>
  <si>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</si>
  <si>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</si>
  <si>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</si>
  <si>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</si>
  <si>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</si>
  <si>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</si>
  <si>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</si>
  <si>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</si>
  <si>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</si>
  <si>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</si>
  <si>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</si>
  <si>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</si>
  <si>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</si>
  <si>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</si>
  <si>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</si>
  <si>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</si>
  <si>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</si>
  <si>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</si>
  <si>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</si>
  <si>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</si>
  <si>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</si>
  <si>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</si>
  <si>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</si>
  <si>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</si>
  <si>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</si>
  <si>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</si>
  <si>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</si>
  <si>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</si>
  <si>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</si>
  <si>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</si>
  <si>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</si>
  <si>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</si>
  <si>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</si>
  <si>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</si>
  <si>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</si>
  <si>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</si>
  <si>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</si>
  <si>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</si>
  <si>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</si>
  <si>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</si>
  <si>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</si>
  <si>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</si>
  <si>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</si>
  <si>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</si>
  <si>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</si>
  <si>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</si>
  <si>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</si>
  <si>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</si>
  <si>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</si>
  <si>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</si>
  <si>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</si>
  <si>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</si>
  <si>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</si>
  <si>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</si>
  <si>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</si>
  <si>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</si>
  <si>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</si>
  <si>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</si>
  <si>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</si>
  <si>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</si>
  <si>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</si>
  <si>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</si>
  <si>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</si>
  <si>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</si>
  <si>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</si>
  <si>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</si>
  <si>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</si>
  <si>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</si>
  <si>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</si>
  <si>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</si>
  <si>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</si>
  <si>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</si>
  <si>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</si>
  <si>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</si>
  <si>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</si>
  <si>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</si>
  <si>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</si>
  <si>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</si>
  <si>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</si>
  <si>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</si>
  <si>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</si>
  <si>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</si>
  <si>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</si>
  <si>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</si>
  <si>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</si>
  <si>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</si>
  <si>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</si>
  <si>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</si>
  <si>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</si>
  <si>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</si>
  <si>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</si>
  <si>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</si>
  <si>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</si>
  <si>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</si>
  <si>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</si>
  <si>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</si>
  <si>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</si>
  <si>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</si>
  <si>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</si>
  <si>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</si>
  <si>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</si>
  <si>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</si>
  <si>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</si>
  <si>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</si>
  <si>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</si>
  <si>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</si>
  <si>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</si>
  <si>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</si>
  <si>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</si>
  <si>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</si>
  <si>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</si>
  <si>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</si>
  <si>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</si>
  <si>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</si>
  <si>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</si>
  <si>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</si>
  <si>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</si>
  <si>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</si>
  <si>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</si>
  <si>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</si>
  <si>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</si>
  <si>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</si>
  <si>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</si>
  <si>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</si>
  <si>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</si>
  <si>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</si>
  <si>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</si>
  <si>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</si>
  <si>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</si>
  <si>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</si>
  <si>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</si>
  <si>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</si>
  <si>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</si>
  <si>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</si>
  <si>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</si>
  <si>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</si>
  <si>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</si>
  <si>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</si>
  <si>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</si>
  <si>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</si>
  <si>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</si>
  <si>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</si>
  <si>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</si>
  <si>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</si>
  <si>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</si>
  <si>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</si>
  <si>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</si>
  <si>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</si>
  <si>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</si>
  <si>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</si>
  <si>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</si>
  <si>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</si>
  <si>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</si>
  <si>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</si>
  <si>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</si>
  <si>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</si>
  <si>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</si>
  <si>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</si>
  <si>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</si>
  <si>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</si>
  <si>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</si>
  <si>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</si>
  <si>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</si>
  <si>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</si>
  <si>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</si>
  <si>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</si>
  <si>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</si>
  <si>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</si>
  <si>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</si>
  <si>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</si>
  <si>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</si>
  <si>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</si>
  <si>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</si>
  <si>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</si>
  <si>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</si>
  <si>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</si>
  <si>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</si>
  <si>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</si>
  <si>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</si>
  <si>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</si>
  <si>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</si>
  <si>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</si>
  <si>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</si>
  <si>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</si>
  <si>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</si>
  <si>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</si>
  <si>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</si>
  <si>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</si>
  <si>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</si>
  <si>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</si>
  <si>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</si>
  <si>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</si>
  <si>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</si>
  <si>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</si>
  <si>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</si>
  <si>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</si>
  <si>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</si>
  <si>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</si>
  <si>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</si>
  <si>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</si>
  <si>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</si>
  <si>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</si>
  <si>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</si>
  <si>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</si>
  <si>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</si>
  <si>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</si>
  <si>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</si>
  <si>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</si>
  <si>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</si>
  <si>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</si>
  <si>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</si>
  <si>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</si>
  <si>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</si>
  <si>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</si>
  <si>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</si>
  <si>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</si>
  <si>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</si>
  <si>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</si>
  <si>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</si>
  <si>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</si>
  <si>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</si>
  <si>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</si>
  <si>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</si>
  <si>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</si>
  <si>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</si>
  <si>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</si>
  <si>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</si>
  <si>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</si>
  <si>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</si>
  <si>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</si>
  <si>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</si>
  <si>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</si>
  <si>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</si>
  <si>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</si>
  <si>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</si>
  <si>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</si>
  <si>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</si>
  <si>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</si>
  <si>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</si>
  <si>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</si>
  <si>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</si>
  <si>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</si>
  <si>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</si>
  <si>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</si>
  <si>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</si>
  <si>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</si>
  <si>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</si>
  <si>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</si>
  <si>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</si>
  <si>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</si>
  <si>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</si>
  <si>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</si>
  <si>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</si>
  <si>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</si>
  <si>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</si>
  <si>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</si>
  <si>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</si>
  <si>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</si>
  <si>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</si>
  <si>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</si>
  <si>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</si>
  <si>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</si>
  <si>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</si>
  <si>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</si>
  <si>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</si>
  <si>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</si>
  <si>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</si>
  <si>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</si>
  <si>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</si>
  <si>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</si>
  <si>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</si>
  <si>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</si>
  <si>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</si>
  <si>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</si>
  <si>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</si>
  <si>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</si>
  <si>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</si>
  <si>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</si>
  <si>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</si>
  <si>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</si>
  <si>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</si>
  <si>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</si>
  <si>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</si>
  <si>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</si>
  <si>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</si>
  <si>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</si>
  <si>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</si>
  <si>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</si>
  <si>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</si>
  <si>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</si>
  <si>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</si>
  <si>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</si>
  <si>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</si>
  <si>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</si>
  <si>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</si>
  <si>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</si>
  <si>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</si>
  <si>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</si>
  <si>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</si>
  <si>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</si>
  <si>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</si>
  <si>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</si>
  <si>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</si>
  <si>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</si>
  <si>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</si>
  <si>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</si>
  <si>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</si>
  <si>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</si>
  <si>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</si>
  <si>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</si>
  <si>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</si>
  <si>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</si>
  <si>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</si>
  <si>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</si>
  <si>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</si>
  <si>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</si>
  <si>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</si>
  <si>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</si>
  <si>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</si>
  <si>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</si>
  <si>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</si>
  <si>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</si>
  <si>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</si>
  <si>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</si>
  <si>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</si>
  <si>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</si>
  <si>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</si>
  <si>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</si>
  <si>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</si>
  <si>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</si>
  <si>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</si>
  <si>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</si>
  <si>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</si>
  <si>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</si>
  <si>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</si>
  <si>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</si>
  <si>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</si>
  <si>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</si>
  <si>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</si>
  <si>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</si>
  <si>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</si>
  <si>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</si>
  <si>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</si>
  <si>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</si>
  <si>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</si>
  <si>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</si>
  <si>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</si>
  <si>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</si>
  <si>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</si>
  <si>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</si>
  <si>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</si>
  <si>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</si>
  <si>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</si>
  <si>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</si>
  <si>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</si>
  <si>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</si>
  <si>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</si>
  <si>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</si>
  <si>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</si>
  <si>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</si>
  <si>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</si>
  <si>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</si>
  <si>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</si>
  <si>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</si>
  <si>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</si>
  <si>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</si>
  <si>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</si>
  <si>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</si>
  <si>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</si>
  <si>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</si>
  <si>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</si>
  <si>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</si>
  <si>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</si>
  <si>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</si>
  <si>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</si>
  <si>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</si>
  <si>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</si>
  <si>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</si>
  <si>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</si>
  <si>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</si>
  <si>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</si>
  <si>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</si>
  <si>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</si>
  <si>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</si>
  <si>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</si>
  <si>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</si>
  <si>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</si>
  <si>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</si>
  <si>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</si>
  <si>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</si>
  <si>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</si>
  <si>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</si>
  <si>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</si>
  <si>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</si>
  <si>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</si>
  <si>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</si>
  <si>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</si>
  <si>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</si>
  <si>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</si>
  <si>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</si>
  <si>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</si>
  <si>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</si>
  <si>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</si>
  <si>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</si>
  <si>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</si>
  <si>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</si>
  <si>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</si>
  <si>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</si>
  <si>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</si>
  <si>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</si>
  <si>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</si>
  <si>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</si>
  <si>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</si>
  <si>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</si>
  <si>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</si>
  <si>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</si>
  <si>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</si>
  <si>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</si>
  <si>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</si>
  <si>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</si>
  <si>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</si>
  <si>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</si>
  <si>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</si>
  <si>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</si>
  <si>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</si>
  <si>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</si>
  <si>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</si>
  <si>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</si>
  <si>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</si>
  <si>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</si>
  <si>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</si>
  <si>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</si>
  <si>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</si>
  <si>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</si>
  <si>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</si>
  <si>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</si>
  <si>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</si>
  <si>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</si>
  <si>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</si>
  <si>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</si>
  <si>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</si>
  <si>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</si>
  <si>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</si>
  <si>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</si>
  <si>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</si>
  <si>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</si>
  <si>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</si>
  <si>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</si>
  <si>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</si>
  <si>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</si>
  <si>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</si>
  <si>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</si>
  <si>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</si>
  <si>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</si>
  <si>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</si>
  <si>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</si>
  <si>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</si>
  <si>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</si>
  <si>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</si>
  <si>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</si>
  <si>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</si>
  <si>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</si>
  <si>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</si>
  <si>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</si>
  <si>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</si>
  <si>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</si>
  <si>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</si>
  <si>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</si>
  <si>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</si>
  <si>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</si>
  <si>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</si>
  <si>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</si>
  <si>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</si>
  <si>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</si>
  <si>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</si>
  <si>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</si>
  <si>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</si>
  <si>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</si>
  <si>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</si>
  <si>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</si>
  <si>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</si>
  <si>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</si>
  <si>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</si>
  <si>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</si>
  <si>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</si>
  <si>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</si>
  <si>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</si>
  <si>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</si>
  <si>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</si>
  <si>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</si>
  <si>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</si>
  <si>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</si>
  <si>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</si>
  <si>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</si>
  <si>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</si>
  <si>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</si>
  <si>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</si>
  <si>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</si>
  <si>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</si>
  <si>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</si>
  <si>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</si>
  <si>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</si>
  <si>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</si>
  <si>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</si>
  <si>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</si>
  <si>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</si>
  <si>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</si>
  <si>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</si>
  <si>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</si>
  <si>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</si>
  <si>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</si>
  <si>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</si>
  <si>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</si>
  <si>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</si>
  <si>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</si>
  <si>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</si>
  <si>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</si>
  <si>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</si>
  <si>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</si>
  <si>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</si>
  <si>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</si>
  <si>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</si>
  <si>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</si>
  <si>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</si>
  <si>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</si>
  <si>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</si>
  <si>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</si>
  <si>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</si>
  <si>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</si>
  <si>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</si>
  <si>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</si>
  <si>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</si>
  <si>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</si>
  <si>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</si>
  <si>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</si>
  <si>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</si>
  <si>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</si>
  <si>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</si>
  <si>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</si>
  <si>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</si>
  <si>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</si>
  <si>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</si>
  <si>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</si>
  <si>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</si>
  <si>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</si>
  <si>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</si>
  <si>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</si>
  <si>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</si>
  <si>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</si>
  <si>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</si>
  <si>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</si>
  <si>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</si>
  <si>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</si>
  <si>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</si>
  <si>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</si>
  <si>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</si>
  <si>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</si>
  <si>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</si>
  <si>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</si>
  <si>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</si>
  <si>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</si>
  <si>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</si>
  <si>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</si>
  <si>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</si>
  <si>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</si>
  <si>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</si>
  <si>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</si>
  <si>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</si>
  <si>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</si>
  <si>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</si>
  <si>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</si>
  <si>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</si>
  <si>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</si>
  <si>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</si>
  <si>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</si>
  <si>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</si>
  <si>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</si>
  <si>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</si>
  <si>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</si>
  <si>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</si>
  <si>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</si>
  <si>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</si>
  <si>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</si>
  <si>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</si>
  <si>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</si>
  <si>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</si>
  <si>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</si>
  <si>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</si>
  <si>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</si>
  <si>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</si>
  <si>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</si>
  <si>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</si>
  <si>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</si>
  <si>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</si>
  <si>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</si>
  <si>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</si>
  <si>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</si>
  <si>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</si>
  <si>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</si>
  <si>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</si>
  <si>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</si>
  <si>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</si>
  <si>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</si>
  <si>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</si>
  <si>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</si>
  <si>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</si>
  <si>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</si>
  <si>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</si>
  <si>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</si>
  <si>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</si>
  <si>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</si>
  <si>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</si>
  <si>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</si>
  <si>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</si>
  <si>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</si>
  <si>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</si>
  <si>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</si>
  <si>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</si>
  <si>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</si>
  <si>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</si>
  <si>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</si>
  <si>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</si>
  <si>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</si>
  <si>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</si>
  <si>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</si>
  <si>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</si>
  <si>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</si>
  <si>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</si>
  <si>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</si>
  <si>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</si>
  <si>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</si>
  <si>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</si>
  <si>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</si>
  <si>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</si>
  <si>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</si>
  <si>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</si>
  <si>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</si>
  <si>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</si>
  <si>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</si>
  <si>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</si>
  <si>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</si>
  <si>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</si>
  <si>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</si>
  <si>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</si>
  <si>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</si>
  <si>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</si>
  <si>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</si>
  <si>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</si>
  <si>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</si>
  <si>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</si>
  <si>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</si>
  <si>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</si>
  <si>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</si>
  <si>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</si>
  <si>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</si>
  <si>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</si>
  <si>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</si>
  <si>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</si>
  <si>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</si>
  <si>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</si>
  <si>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</si>
  <si>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</si>
  <si>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</si>
  <si>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</si>
  <si>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</si>
  <si>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</si>
  <si>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</si>
  <si>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</si>
  <si>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</si>
  <si>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</si>
  <si>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</si>
  <si>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</si>
  <si>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</si>
  <si>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</si>
  <si>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</si>
  <si>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</si>
  <si>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</si>
  <si>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</si>
  <si>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</si>
  <si>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</si>
  <si>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</si>
  <si>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</si>
  <si>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</si>
  <si>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</si>
  <si>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</si>
  <si>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</si>
  <si>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</si>
  <si>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</si>
  <si>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</si>
  <si>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</si>
  <si>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</si>
  <si>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</si>
  <si>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</si>
  <si>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</si>
  <si>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</si>
  <si>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</si>
  <si>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</si>
  <si>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</si>
  <si>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</si>
  <si>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</si>
  <si>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</si>
  <si>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</si>
  <si>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</si>
  <si>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</si>
  <si>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</si>
  <si>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</si>
  <si>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</si>
  <si>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</si>
  <si>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</si>
  <si>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</si>
  <si>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</si>
  <si>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</si>
  <si>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</si>
  <si>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</si>
  <si>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</si>
  <si>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</si>
  <si>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</si>
  <si>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</si>
  <si>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</si>
  <si>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</si>
  <si>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</si>
  <si>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</si>
  <si>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</si>
  <si>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</si>
  <si>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</si>
  <si>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</si>
  <si>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</si>
  <si>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</si>
  <si>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</si>
  <si>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</si>
  <si>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</si>
  <si>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</si>
  <si>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</si>
  <si>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</si>
  <si>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</si>
  <si>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</si>
  <si>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</si>
  <si>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</si>
  <si>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</si>
  <si>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</si>
  <si>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</si>
  <si>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</si>
  <si>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</si>
  <si>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</si>
  <si>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</si>
  <si>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</si>
  <si>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</si>
  <si>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</si>
  <si>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</si>
  <si>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</si>
  <si>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</si>
  <si>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</si>
  <si>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</si>
  <si>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</si>
  <si>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</si>
  <si>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</si>
  <si>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</si>
  <si>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</si>
  <si>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</si>
  <si>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</si>
  <si>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</si>
  <si>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</si>
  <si>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</si>
  <si>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</si>
  <si>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</si>
  <si>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</si>
  <si>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</si>
  <si>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</si>
  <si>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</si>
  <si>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</si>
  <si>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</si>
  <si>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</si>
  <si>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</si>
  <si>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</si>
  <si>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</si>
  <si>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</si>
  <si>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</si>
  <si>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</si>
  <si>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</si>
  <si>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</si>
  <si>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</si>
  <si>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</si>
  <si>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</si>
  <si>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</si>
  <si>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</si>
  <si>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</si>
  <si>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</si>
  <si>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</si>
  <si>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</si>
  <si>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</si>
  <si>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</si>
  <si>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</si>
  <si>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</si>
  <si>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</si>
  <si>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</si>
  <si>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</si>
  <si>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</si>
  <si>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</si>
  <si>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</si>
  <si>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</si>
  <si>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</si>
  <si>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</si>
  <si>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</si>
  <si>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</si>
  <si>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</si>
  <si>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</si>
  <si>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</si>
  <si>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</si>
  <si>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</si>
  <si>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</si>
  <si>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</si>
  <si>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</si>
  <si>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</si>
  <si>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</si>
  <si>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</si>
  <si>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</si>
  <si>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</si>
  <si>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</si>
  <si>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</si>
  <si>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</si>
  <si>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</si>
  <si>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</si>
  <si>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</si>
  <si>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</si>
  <si>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</si>
  <si>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</si>
  <si>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</si>
  <si>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</si>
  <si>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</si>
  <si>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</si>
  <si>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</si>
  <si>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</si>
  <si>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</si>
  <si>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</si>
  <si>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</si>
  <si>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</si>
  <si>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</si>
  <si>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</si>
  <si>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</si>
  <si>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</si>
  <si>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</si>
  <si>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</si>
  <si>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</si>
  <si>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</si>
  <si>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</si>
  <si>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</si>
  <si>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</si>
  <si>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</si>
  <si>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</si>
  <si>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</si>
  <si>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</si>
  <si>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</si>
  <si>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</si>
  <si>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</si>
  <si>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</si>
  <si>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</si>
  <si>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</si>
  <si>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</si>
  <si>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</si>
  <si>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</si>
  <si>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</si>
  <si>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</si>
  <si>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</si>
  <si>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</si>
  <si>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</si>
  <si>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</si>
  <si>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</si>
  <si>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</si>
  <si>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</si>
  <si>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</si>
  <si>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</si>
  <si>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</si>
  <si>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</si>
  <si>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</si>
  <si>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</si>
  <si>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</si>
  <si>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</si>
  <si>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</si>
  <si>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</si>
  <si>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</si>
  <si>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</si>
  <si>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</si>
  <si>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</si>
  <si>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</si>
  <si>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</si>
  <si>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</si>
  <si>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</si>
  <si>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</si>
  <si>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</si>
  <si>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</si>
  <si>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</si>
  <si>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</si>
  <si>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</si>
  <si>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</si>
  <si>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</si>
  <si>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</si>
  <si>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</si>
  <si>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</si>
  <si>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</si>
  <si>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</si>
  <si>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</si>
  <si>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</si>
  <si>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</si>
  <si>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</si>
  <si>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</si>
  <si>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</si>
  <si>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</si>
  <si>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</si>
  <si>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</si>
  <si>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</si>
  <si>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</si>
  <si>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</si>
  <si>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</si>
  <si>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</si>
  <si>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</si>
  <si>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</si>
  <si>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</si>
  <si>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</si>
  <si>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</si>
  <si>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</si>
  <si>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</si>
  <si>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</si>
  <si>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</si>
  <si>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</si>
  <si>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</si>
  <si>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</si>
  <si>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</si>
  <si>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</si>
  <si>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</si>
  <si>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</si>
  <si>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</si>
  <si>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</si>
  <si>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</si>
  <si>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</si>
  <si>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</si>
  <si>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</si>
  <si>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</si>
  <si>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</si>
  <si>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</si>
  <si>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</si>
  <si>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</si>
  <si>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</si>
  <si>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</si>
  <si>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</si>
  <si>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</si>
  <si>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</si>
  <si>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</si>
  <si>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</si>
  <si>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</si>
  <si>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</si>
  <si>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</si>
  <si>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</si>
  <si>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</si>
  <si>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</si>
  <si>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</si>
  <si>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</si>
  <si>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</si>
  <si>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</si>
  <si>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</si>
  <si>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</si>
  <si>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</si>
  <si>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</si>
  <si>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</si>
  <si>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</si>
  <si>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</si>
  <si>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</si>
  <si>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</si>
  <si>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</si>
  <si>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</si>
  <si>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</si>
  <si>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</si>
  <si>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</si>
  <si>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</si>
  <si>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</si>
  <si>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</si>
  <si>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</si>
  <si>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</si>
  <si>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</si>
  <si>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</si>
  <si>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</si>
  <si>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</si>
  <si>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</si>
  <si>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</si>
  <si>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</si>
  <si>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</si>
  <si>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</si>
  <si>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</si>
  <si>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</si>
  <si>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</si>
  <si>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</si>
  <si>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</si>
  <si>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</si>
  <si>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</si>
  <si>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</si>
  <si>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</si>
  <si>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</si>
  <si>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</si>
  <si>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</si>
  <si>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</si>
  <si>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</si>
  <si>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</si>
  <si>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</si>
  <si>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</si>
  <si>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</si>
  <si>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</si>
  <si>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</si>
  <si>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</si>
  <si>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</si>
  <si>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</si>
  <si>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</si>
  <si>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</si>
  <si>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</si>
  <si>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</si>
  <si>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</si>
  <si>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</si>
  <si>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</si>
  <si>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</si>
  <si>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</si>
  <si>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</si>
  <si>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</si>
  <si>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</si>
  <si>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</si>
  <si>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</si>
  <si>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</si>
  <si>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</si>
  <si>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</si>
  <si>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</si>
  <si>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</si>
  <si>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</si>
  <si>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</si>
  <si>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</si>
  <si>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</si>
  <si>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</si>
  <si>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</si>
  <si>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</si>
  <si>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</si>
  <si>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</si>
  <si>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</si>
  <si>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</si>
  <si>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</si>
  <si>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</si>
  <si>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</si>
  <si>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</si>
  <si>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</si>
  <si>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</si>
  <si>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</si>
  <si>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</si>
  <si>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</si>
  <si>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</si>
  <si>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</si>
  <si>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</si>
  <si>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</si>
  <si>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</si>
  <si>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</si>
  <si>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</si>
  <si>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</si>
  <si>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</si>
  <si>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</si>
  <si>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</si>
  <si>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</si>
  <si>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</si>
  <si>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</si>
  <si>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</si>
  <si>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</si>
  <si>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</si>
  <si>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</si>
  <si>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</si>
  <si>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</si>
  <si>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</si>
  <si>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</si>
  <si>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</si>
  <si>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</si>
  <si>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</si>
  <si>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</si>
  <si>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</si>
  <si>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</si>
  <si>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</si>
  <si>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</si>
  <si>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</si>
  <si>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</si>
  <si>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</si>
  <si>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</si>
  <si>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</si>
  <si>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</si>
  <si>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</si>
  <si>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</si>
  <si>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</si>
  <si>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</si>
  <si>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</si>
  <si>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</si>
  <si>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</si>
  <si>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</si>
  <si>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</si>
  <si>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</si>
  <si>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</si>
  <si>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</si>
  <si>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</si>
  <si>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</si>
  <si>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</si>
  <si>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</si>
  <si>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</si>
  <si>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</si>
  <si>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</si>
  <si>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</si>
  <si>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</si>
  <si>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</si>
  <si>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</si>
  <si>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</si>
  <si>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</si>
  <si>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</si>
  <si>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</si>
  <si>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</si>
  <si>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</si>
  <si>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</si>
  <si>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</si>
  <si>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</si>
  <si>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</si>
  <si>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</si>
  <si>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</si>
  <si>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</si>
  <si>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</si>
  <si>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</si>
  <si>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</si>
  <si>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</si>
  <si>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</si>
  <si>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</si>
  <si>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</si>
  <si>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</si>
  <si>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</si>
  <si>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</si>
  <si>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</si>
  <si>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</si>
  <si>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</si>
  <si>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</si>
  <si>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</si>
  <si>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</si>
  <si>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</si>
  <si>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</si>
  <si>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</si>
  <si>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</si>
  <si>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</si>
  <si>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</si>
  <si>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</si>
  <si>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</si>
  <si>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</si>
  <si>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</si>
  <si>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</si>
  <si>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</si>
  <si>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</si>
  <si>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</si>
  <si>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</si>
  <si>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</si>
  <si>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</si>
  <si>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</si>
  <si>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</si>
  <si>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</si>
  <si>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</si>
  <si>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</si>
  <si>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</si>
  <si>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</si>
  <si>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</si>
  <si>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</si>
  <si>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</si>
  <si>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</si>
  <si>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</si>
  <si>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</si>
  <si>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</si>
  <si>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</si>
  <si>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</si>
  <si>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</si>
  <si>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</si>
  <si>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</si>
  <si>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</si>
  <si>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</si>
  <si>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</si>
  <si>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</si>
  <si>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</si>
  <si>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</si>
  <si>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</si>
  <si>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</si>
  <si>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</si>
  <si>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</si>
  <si>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</si>
  <si>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</si>
  <si>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</si>
  <si>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</si>
  <si>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</si>
  <si>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</si>
  <si>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</si>
  <si>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</si>
  <si>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</si>
  <si>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</si>
  <si>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</si>
  <si>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</si>
  <si>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</si>
  <si>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</si>
  <si>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</si>
  <si>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</si>
  <si>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</si>
  <si>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</si>
  <si>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</si>
  <si>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</si>
  <si>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</si>
  <si>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</si>
  <si>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</si>
  <si>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</si>
  <si>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</si>
  <si>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</si>
  <si>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</si>
  <si>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</si>
  <si>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</si>
  <si>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</si>
  <si>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</si>
  <si>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</si>
  <si>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</si>
  <si>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</si>
  <si>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</si>
  <si>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</si>
  <si>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</si>
  <si>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</si>
  <si>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</si>
  <si>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</si>
  <si>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</si>
  <si>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</si>
  <si>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</si>
  <si>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</si>
  <si>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</si>
  <si>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</si>
  <si>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</si>
  <si>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</si>
  <si>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</si>
  <si>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</si>
  <si>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</si>
  <si>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</si>
  <si>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</si>
  <si>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</si>
  <si>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</si>
  <si>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</si>
  <si>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</si>
  <si>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</si>
  <si>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</si>
  <si>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</si>
  <si>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</si>
  <si>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</si>
  <si>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</si>
  <si>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</si>
  <si>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</si>
  <si>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</si>
  <si>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</si>
  <si>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</si>
  <si>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</si>
  <si>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</si>
  <si>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</si>
  <si>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</si>
  <si>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</si>
  <si>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</si>
  <si>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</si>
  <si>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</si>
  <si>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</si>
  <si>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</si>
  <si>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</si>
  <si>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</si>
  <si>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</si>
  <si>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</si>
  <si>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</si>
  <si>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</si>
  <si>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</si>
  <si>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</si>
  <si>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</si>
  <si>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</si>
  <si>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</si>
  <si>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</si>
  <si>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</si>
  <si>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</si>
  <si>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</si>
  <si>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</si>
  <si>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</si>
  <si>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</si>
  <si>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</si>
  <si>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</si>
  <si>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</si>
  <si>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</si>
  <si>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</si>
  <si>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</si>
  <si>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</si>
  <si>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</si>
  <si>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</si>
  <si>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</si>
  <si>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</si>
  <si>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</si>
  <si>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</si>
  <si>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</si>
  <si>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</si>
  <si>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</si>
  <si>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</si>
  <si>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</si>
  <si>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</si>
  <si>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</si>
  <si>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</si>
  <si>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</si>
  <si>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</si>
  <si>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</si>
  <si>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</si>
  <si>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</si>
  <si>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</si>
  <si>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</si>
  <si>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</si>
  <si>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</si>
  <si>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</si>
  <si>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</si>
  <si>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</si>
  <si>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</si>
  <si>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</si>
  <si>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</si>
  <si>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</si>
  <si>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</si>
  <si>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</si>
  <si>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</si>
  <si>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</si>
  <si>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</si>
  <si>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</si>
  <si>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</si>
  <si>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</si>
  <si>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</si>
  <si>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</si>
  <si>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</si>
  <si>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</si>
  <si>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</si>
  <si>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</si>
  <si>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</si>
  <si>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</si>
  <si>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</si>
  <si>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</si>
  <si>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</si>
  <si>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</si>
  <si>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</si>
  <si>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</si>
  <si>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</si>
  <si>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</si>
  <si>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</si>
  <si>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</si>
  <si>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</si>
  <si>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</si>
  <si>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</si>
  <si>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</si>
  <si>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</si>
  <si>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</si>
  <si>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</si>
  <si>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</si>
  <si>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</si>
  <si>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</si>
  <si>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</si>
  <si>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</si>
  <si>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</si>
  <si>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</si>
  <si>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</si>
  <si>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</si>
  <si>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</si>
  <si>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</si>
  <si>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</si>
  <si>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</si>
  <si>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</si>
  <si>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</si>
  <si>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</si>
  <si>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</si>
  <si>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</si>
  <si>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</si>
  <si>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</si>
  <si>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</si>
  <si>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</si>
  <si>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</si>
  <si>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</si>
  <si>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</si>
  <si>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</si>
  <si>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</si>
  <si>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</si>
  <si>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</si>
  <si>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</si>
  <si>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</si>
  <si>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</si>
  <si>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</si>
  <si>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</si>
  <si>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</si>
  <si>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</si>
  <si>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</si>
  <si>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</si>
  <si>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</si>
  <si>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</si>
  <si>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</si>
  <si>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</si>
  <si>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</si>
  <si>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</si>
  <si>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</si>
  <si>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</si>
  <si>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</si>
  <si>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</si>
  <si>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</si>
  <si>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</si>
  <si>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</si>
  <si>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</si>
  <si>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</si>
  <si>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</si>
  <si>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</si>
  <si>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</si>
  <si>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</si>
  <si>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</si>
  <si>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</si>
  <si>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</si>
  <si>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</si>
  <si>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</si>
  <si>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</si>
  <si>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</si>
  <si>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</si>
  <si>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</si>
  <si>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</si>
  <si>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</si>
  <si>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</si>
  <si>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</si>
  <si>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</si>
  <si>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</si>
  <si>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</si>
  <si>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</si>
  <si>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</si>
  <si>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</si>
  <si>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</si>
  <si>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</si>
  <si>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</si>
  <si>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</si>
  <si>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</si>
  <si>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</si>
  <si>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</si>
  <si>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</si>
  <si>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</si>
  <si>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</si>
  <si>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</si>
  <si>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</si>
  <si>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</si>
  <si>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</si>
  <si>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</si>
  <si>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</si>
  <si>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</si>
  <si>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</si>
  <si>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</si>
  <si>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</si>
  <si>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</si>
  <si>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</si>
  <si>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</si>
  <si>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</si>
  <si>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</si>
  <si>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</si>
  <si>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</si>
  <si>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</si>
  <si>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</si>
  <si>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</si>
  <si>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</si>
  <si>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</si>
  <si>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</si>
  <si>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</si>
  <si>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</si>
  <si>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</si>
  <si>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</si>
  <si>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</si>
  <si>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</si>
  <si>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</si>
  <si>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</si>
  <si>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</si>
  <si>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</si>
  <si>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</si>
  <si>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</si>
  <si>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</si>
  <si>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</si>
  <si>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</si>
  <si>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</si>
  <si>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</si>
  <si>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</si>
  <si>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</si>
  <si>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</si>
  <si>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</si>
  <si>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</si>
  <si>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</si>
  <si>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</si>
  <si>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</si>
  <si>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</si>
  <si>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</si>
  <si>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</si>
  <si>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</si>
  <si>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</si>
  <si>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</si>
  <si>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</si>
  <si>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</si>
  <si>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</si>
  <si>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</si>
  <si>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</si>
  <si>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</si>
  <si>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</si>
  <si>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</si>
  <si>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</si>
  <si>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</si>
  <si>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</si>
  <si>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</si>
  <si>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</si>
  <si>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</si>
  <si>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</si>
  <si>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</si>
  <si>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</si>
  <si>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</si>
  <si>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</si>
  <si>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</si>
  <si>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</si>
  <si>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</si>
  <si>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</si>
  <si>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</si>
  <si>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</si>
  <si>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</si>
  <si>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</si>
  <si>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</si>
  <si>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</si>
  <si>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</si>
  <si>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</si>
  <si>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</si>
  <si>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</si>
  <si>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</si>
  <si>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</si>
  <si>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</si>
  <si>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</si>
  <si>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</si>
  <si>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</si>
  <si>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</si>
  <si>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</si>
  <si>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</si>
  <si>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</si>
  <si>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</si>
  <si>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</si>
  <si>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</si>
  <si>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</si>
  <si>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</si>
  <si>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</si>
  <si>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</si>
  <si>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</si>
  <si>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</si>
  <si>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</si>
  <si>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</si>
  <si>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</si>
  <si>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</si>
  <si>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</si>
  <si>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</si>
  <si>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</si>
  <si>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</si>
  <si>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</si>
  <si>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</si>
  <si>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</si>
  <si>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</si>
  <si>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</si>
  <si>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</si>
  <si>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</si>
  <si>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</si>
  <si>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</si>
  <si>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</si>
  <si>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</si>
  <si>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</si>
  <si>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</si>
  <si>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</si>
  <si>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</si>
  <si>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</si>
  <si>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</si>
  <si>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</si>
  <si>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</si>
  <si>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</si>
  <si>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</si>
  <si>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</si>
  <si>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</si>
  <si>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</si>
  <si>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</si>
  <si>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</si>
  <si>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</si>
  <si>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</si>
  <si>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</si>
  <si>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</si>
  <si>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</si>
  <si>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</si>
  <si>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</si>
  <si>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</si>
  <si>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</si>
  <si>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</si>
  <si>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</si>
  <si>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</si>
  <si>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</si>
  <si>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</si>
  <si>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</si>
  <si>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</si>
  <si>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</si>
  <si>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</si>
  <si>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</si>
  <si>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</si>
  <si>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</si>
  <si>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</si>
  <si>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</si>
  <si>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</si>
  <si>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</si>
  <si>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</si>
  <si>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</si>
  <si>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</si>
  <si>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</si>
  <si>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</si>
  <si>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</si>
  <si>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</si>
  <si>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</si>
  <si>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</si>
  <si>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</si>
  <si>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</si>
  <si>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</si>
  <si>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</si>
  <si>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</si>
  <si>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</si>
  <si>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</si>
  <si>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</si>
  <si>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</si>
  <si>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</si>
  <si>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</si>
  <si>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</si>
  <si>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</si>
  <si>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</si>
  <si>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</si>
  <si>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</si>
  <si>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</si>
  <si>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</si>
  <si>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</si>
  <si>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</si>
  <si>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</si>
  <si>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</si>
  <si>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</si>
  <si>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</si>
  <si>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</si>
  <si>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</si>
  <si>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</si>
  <si>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</si>
  <si>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</si>
  <si>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</si>
  <si>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</si>
  <si>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</si>
  <si>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</si>
  <si>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</si>
  <si>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</si>
  <si>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</si>
  <si>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</si>
  <si>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</si>
  <si>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</si>
  <si>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</si>
  <si>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</si>
  <si>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</si>
  <si>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</si>
  <si>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</si>
  <si>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</si>
  <si>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</si>
  <si>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</si>
  <si>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</si>
  <si>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</si>
  <si>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</si>
  <si>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</si>
  <si>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</si>
  <si>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</si>
  <si>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</si>
  <si>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</si>
  <si>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</si>
  <si>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</si>
  <si>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</si>
  <si>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</si>
  <si>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</si>
  <si>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</si>
  <si>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</si>
  <si>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</si>
  <si>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</si>
  <si>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</si>
  <si>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</si>
  <si>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</si>
  <si>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</si>
  <si>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</si>
  <si>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</si>
  <si>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</si>
  <si>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</si>
  <si>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</si>
  <si>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</si>
  <si>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</si>
  <si>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</si>
  <si>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</si>
  <si>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</si>
  <si>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</si>
  <si>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</si>
  <si>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</si>
  <si>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</si>
  <si>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</si>
  <si>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</si>
  <si>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</si>
  <si>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</si>
  <si>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</si>
  <si>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</si>
  <si>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</si>
  <si>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</si>
  <si>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</si>
  <si>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</si>
  <si>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</si>
  <si>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</si>
  <si>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</si>
  <si>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</si>
  <si>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</si>
  <si>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</si>
  <si>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</si>
  <si>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</si>
  <si>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</si>
  <si>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</si>
  <si>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</si>
  <si>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</si>
  <si>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</si>
  <si>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</si>
  <si>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</si>
  <si>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</si>
  <si>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</si>
  <si>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</si>
  <si>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</si>
  <si>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</si>
  <si>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</si>
  <si>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</si>
  <si>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</si>
  <si>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</si>
  <si>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</si>
  <si>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</si>
  <si>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</si>
  <si>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</si>
  <si>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</si>
  <si>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</si>
  <si>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</si>
  <si>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</si>
  <si>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</si>
  <si>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</si>
  <si>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</si>
  <si>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</si>
  <si>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</si>
  <si>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</si>
  <si>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</si>
  <si>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</si>
  <si>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</si>
  <si>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</si>
  <si>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</si>
  <si>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</si>
  <si>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</si>
  <si>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</si>
  <si>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</si>
  <si>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</si>
  <si>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</si>
  <si>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</si>
  <si>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</si>
  <si>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</si>
  <si>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</si>
  <si>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</si>
  <si>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</si>
  <si>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</si>
  <si>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</si>
  <si>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</si>
  <si>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</si>
  <si>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</si>
  <si>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</si>
  <si>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</si>
  <si>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</si>
  <si>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</si>
  <si>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</si>
  <si>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</si>
  <si>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</si>
  <si>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</si>
  <si>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</si>
  <si>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</si>
  <si>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</si>
  <si>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</si>
  <si>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</si>
  <si>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</si>
  <si>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</si>
  <si>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</si>
  <si>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</si>
  <si>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</si>
  <si>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</si>
  <si>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</si>
  <si>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</si>
  <si>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</si>
  <si>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</si>
  <si>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</si>
  <si>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</si>
  <si>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</si>
  <si>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</si>
  <si>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</si>
  <si>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</si>
  <si>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</si>
  <si>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</si>
  <si>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</si>
  <si>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</si>
  <si>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</si>
  <si>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</si>
  <si>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</si>
  <si>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</si>
  <si>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</si>
  <si>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</si>
  <si>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</si>
  <si>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</si>
  <si>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</si>
  <si>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</si>
  <si>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</si>
  <si>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</si>
  <si>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</si>
  <si>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</si>
  <si>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</si>
  <si>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</si>
  <si>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</si>
  <si>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</si>
  <si>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</si>
  <si>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</si>
  <si>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</si>
  <si>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</si>
  <si>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</si>
  <si>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</si>
  <si>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</si>
  <si>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</si>
  <si>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</si>
  <si>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</si>
  <si>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</si>
  <si>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</si>
  <si>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</si>
  <si>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</si>
  <si>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</si>
  <si>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</si>
  <si>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</si>
  <si>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</si>
  <si>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</si>
  <si>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</si>
  <si>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</si>
  <si>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</si>
  <si>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</si>
  <si>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</si>
  <si>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</si>
  <si>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</si>
  <si>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</si>
  <si>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</si>
  <si>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</si>
  <si>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</si>
  <si>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</si>
  <si>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</si>
  <si>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</si>
  <si>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</si>
  <si>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</si>
  <si>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</si>
  <si>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</si>
  <si>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</si>
  <si>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</si>
  <si>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</si>
  <si>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</si>
  <si>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</si>
  <si>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</si>
  <si>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</si>
  <si>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</si>
  <si>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</si>
  <si>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</si>
  <si>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</si>
  <si>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</si>
  <si>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</si>
  <si>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</si>
  <si>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</si>
  <si>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</si>
  <si>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</si>
  <si>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</si>
  <si>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</si>
  <si>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</si>
  <si>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</si>
  <si>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</si>
  <si>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</si>
  <si>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</si>
  <si>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</si>
  <si>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</si>
  <si>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</si>
  <si>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</si>
  <si>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</si>
  <si>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</si>
  <si>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</si>
  <si>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</si>
  <si>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</si>
  <si>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</si>
  <si>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</si>
  <si>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</si>
  <si>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</si>
  <si>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</si>
  <si>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</si>
  <si>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</si>
  <si>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</si>
  <si>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</si>
  <si>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</si>
  <si>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</si>
  <si>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</si>
  <si>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</si>
  <si>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</si>
  <si>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</si>
  <si>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</si>
  <si>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</si>
  <si>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</si>
  <si>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</si>
  <si>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</si>
  <si>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</si>
  <si>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</si>
  <si>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</si>
  <si>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</si>
  <si>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</si>
  <si>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</si>
  <si>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</si>
  <si>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</si>
  <si>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</si>
  <si>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</si>
  <si>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</si>
  <si>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</si>
  <si>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</si>
  <si>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</si>
  <si>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</si>
  <si>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</si>
  <si>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</si>
  <si>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</si>
  <si>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</si>
  <si>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</si>
  <si>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</si>
  <si>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</si>
  <si>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</si>
  <si>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</si>
  <si>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</si>
  <si>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</si>
  <si>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</si>
  <si>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</si>
  <si>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</si>
  <si>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</si>
  <si>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</si>
  <si>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</si>
  <si>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</si>
  <si>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</si>
  <si>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</si>
  <si>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</si>
  <si>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</si>
  <si>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</si>
  <si>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</si>
  <si>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</si>
  <si>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</si>
  <si>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</si>
  <si>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</si>
  <si>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</si>
  <si>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</si>
  <si>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</si>
  <si>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</si>
  <si>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</si>
  <si>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</si>
  <si>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</si>
  <si>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</si>
  <si>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</si>
  <si>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</si>
  <si>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</si>
  <si>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</si>
  <si>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</si>
  <si>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</si>
  <si>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</si>
  <si>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</si>
  <si>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</si>
  <si>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</si>
  <si>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</si>
  <si>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</si>
  <si>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</si>
  <si>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</si>
  <si>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</si>
  <si>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</si>
  <si>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</si>
  <si>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</si>
  <si>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</si>
  <si>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</si>
  <si>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</si>
  <si>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</si>
  <si>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</si>
  <si>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</si>
  <si>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</si>
  <si>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</si>
  <si>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</si>
  <si>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</si>
  <si>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</si>
  <si>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</si>
  <si>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</si>
  <si>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</si>
  <si>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</si>
  <si>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</si>
  <si>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</si>
  <si>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</si>
  <si>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</si>
  <si>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</si>
  <si>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</si>
  <si>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</si>
  <si>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</si>
  <si>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</si>
  <si>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</si>
  <si>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</si>
  <si>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</si>
  <si>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</si>
  <si>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</si>
  <si>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</si>
  <si>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</si>
  <si>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</si>
  <si>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</si>
  <si>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</si>
  <si>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</si>
  <si>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</si>
  <si>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</si>
  <si>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</si>
  <si>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</si>
  <si>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</si>
  <si>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</si>
  <si>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</si>
  <si>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</si>
  <si>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</si>
  <si>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</si>
  <si>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</si>
  <si>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</si>
  <si>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</si>
  <si>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</si>
  <si>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</si>
  <si>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</si>
  <si>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</si>
  <si>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</si>
  <si>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</si>
  <si>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</si>
  <si>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</si>
  <si>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</si>
  <si>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</si>
  <si>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</si>
  <si>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</si>
  <si>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</si>
  <si>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</si>
  <si>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</si>
  <si>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</si>
  <si>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</si>
  <si>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</si>
  <si>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</si>
  <si>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</si>
  <si>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</si>
  <si>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</si>
  <si>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</si>
  <si>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</si>
  <si>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</si>
  <si>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</si>
  <si>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</si>
  <si>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</si>
  <si>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</si>
  <si>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</si>
  <si>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</si>
  <si>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</si>
  <si>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</si>
  <si>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</si>
  <si>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</si>
  <si>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</si>
  <si>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</si>
  <si>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</si>
  <si>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</si>
  <si>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</si>
  <si>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</si>
  <si>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</si>
  <si>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</si>
  <si>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</si>
  <si>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</si>
  <si>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</si>
  <si>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</si>
  <si>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</si>
  <si>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</si>
  <si>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</si>
  <si>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</si>
  <si>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</si>
  <si>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</si>
  <si>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</si>
  <si>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</si>
  <si>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</si>
  <si>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</si>
  <si>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</si>
  <si>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</si>
  <si>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</si>
  <si>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</si>
  <si>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</si>
  <si>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</si>
  <si>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</si>
  <si>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</si>
  <si>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</si>
  <si>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</si>
  <si>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</si>
  <si>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</si>
  <si>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</si>
  <si>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</si>
  <si>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</si>
  <si>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</si>
  <si>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</si>
  <si>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</si>
  <si>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</si>
  <si>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</si>
  <si>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</si>
  <si>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</si>
  <si>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</si>
  <si>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</si>
  <si>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</si>
  <si>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</si>
  <si>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</si>
  <si>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</si>
  <si>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</si>
  <si>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</si>
  <si>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</si>
  <si>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</si>
  <si>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</si>
  <si>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</si>
  <si>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</si>
  <si>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</si>
  <si>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</si>
  <si>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</si>
  <si>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</si>
  <si>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</si>
  <si>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</si>
  <si>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</si>
  <si>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</si>
  <si>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</si>
  <si>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</si>
  <si>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</si>
  <si>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</si>
  <si>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</si>
  <si>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</si>
  <si>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</si>
  <si>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</si>
  <si>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</si>
  <si>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</si>
  <si>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</si>
  <si>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</si>
  <si>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</si>
  <si>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</si>
  <si>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</si>
  <si>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</si>
  <si>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</si>
  <si>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</si>
  <si>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</si>
  <si>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</si>
  <si>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</si>
  <si>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</si>
  <si>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</si>
  <si>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</si>
  <si>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</si>
  <si>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</si>
  <si>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</si>
  <si>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</si>
  <si>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</si>
  <si>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</si>
  <si>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</si>
  <si>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</si>
  <si>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</si>
  <si>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</si>
  <si>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</si>
  <si>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</si>
  <si>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</si>
  <si>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</si>
  <si>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</si>
  <si>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</si>
  <si>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</si>
  <si>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</si>
  <si>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</si>
  <si>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</si>
  <si>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</si>
  <si>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</si>
  <si>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</si>
  <si>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</si>
  <si>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</si>
  <si>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</si>
  <si>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</si>
  <si>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</si>
  <si>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</si>
  <si>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</si>
  <si>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</si>
  <si>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</si>
  <si>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</si>
  <si>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</si>
  <si>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</si>
  <si>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</si>
  <si>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</si>
  <si>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</si>
  <si>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</si>
  <si>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</si>
  <si>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</si>
  <si>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</si>
  <si>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</si>
  <si>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</si>
  <si>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</si>
  <si>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</si>
  <si>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</si>
  <si>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</si>
  <si>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</si>
  <si>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</si>
  <si>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</si>
  <si>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</si>
  <si>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</si>
  <si>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</si>
  <si>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</si>
  <si>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</si>
  <si>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</si>
  <si>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</si>
  <si>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</si>
  <si>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</si>
  <si>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</si>
  <si>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</si>
  <si>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</si>
  <si>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</si>
  <si>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</si>
  <si>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</si>
  <si>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</si>
  <si>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</si>
  <si>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</si>
  <si>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</si>
  <si>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</si>
  <si>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</si>
  <si>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</si>
  <si>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</si>
  <si>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</si>
  <si>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</si>
  <si>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</si>
  <si>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</si>
  <si>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</si>
  <si>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</si>
  <si>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</si>
  <si>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</si>
  <si>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</si>
  <si>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</si>
  <si>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</si>
  <si>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</si>
  <si>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</si>
  <si>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</si>
  <si>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</si>
  <si>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</si>
  <si>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</si>
  <si>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</si>
  <si>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</si>
  <si>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</si>
  <si>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</si>
  <si>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</si>
  <si>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</si>
  <si>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</si>
  <si>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</si>
  <si>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</si>
  <si>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</si>
  <si>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</si>
  <si>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</si>
  <si>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</si>
  <si>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</si>
  <si>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</si>
  <si>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</si>
  <si>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</si>
  <si>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</si>
  <si>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</si>
  <si>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</si>
  <si>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</si>
  <si>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</si>
  <si>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</si>
  <si>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</si>
  <si>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</si>
  <si>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</si>
  <si>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</si>
  <si>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</si>
  <si>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</si>
  <si>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</si>
  <si>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</si>
  <si>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</si>
  <si>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</si>
  <si>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</si>
  <si>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</si>
  <si>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</si>
  <si>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</si>
  <si>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</si>
  <si>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</si>
  <si>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</si>
  <si>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</si>
  <si>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</si>
  <si>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</si>
  <si>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</si>
  <si>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</si>
  <si>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</si>
  <si>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</si>
  <si>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</si>
  <si>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</si>
  <si>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</si>
  <si>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</si>
  <si>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</si>
  <si>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</si>
  <si>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</si>
  <si>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</si>
  <si>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</si>
  <si>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</si>
  <si>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</si>
  <si>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</si>
  <si>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</si>
  <si>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</si>
  <si>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</si>
  <si>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</si>
  <si>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</si>
  <si>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</si>
  <si>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</si>
  <si>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</si>
  <si>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</si>
  <si>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</si>
  <si>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</si>
  <si>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</si>
  <si>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</si>
  <si>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</si>
  <si>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</si>
  <si>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</si>
  <si>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</si>
  <si>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</si>
  <si>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</si>
  <si>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</si>
  <si>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</si>
  <si>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</si>
  <si>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</si>
  <si>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</si>
  <si>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</si>
  <si>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</si>
  <si>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</si>
  <si>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</si>
  <si>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</si>
  <si>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</si>
  <si>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</si>
  <si>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</si>
  <si>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</si>
  <si>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</si>
  <si>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</si>
  <si>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</si>
  <si>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</si>
  <si>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</si>
  <si>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</si>
  <si>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</si>
  <si>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</si>
  <si>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</si>
  <si>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</si>
  <si>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</si>
  <si>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</si>
  <si>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</si>
  <si>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</si>
  <si>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</si>
  <si>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</si>
  <si>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</si>
  <si>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</si>
  <si>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</si>
  <si>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</si>
  <si>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</si>
  <si>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</si>
  <si>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</si>
  <si>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</si>
  <si>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</si>
  <si>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</si>
  <si>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</si>
  <si>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</si>
  <si>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</si>
  <si>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</si>
  <si>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</si>
  <si>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</si>
  <si>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</si>
  <si>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</si>
  <si>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</si>
  <si>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</si>
  <si>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</si>
  <si>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</si>
  <si>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</si>
  <si>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</si>
  <si>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</si>
  <si>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</si>
  <si>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</si>
  <si>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</si>
  <si>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</si>
  <si>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</si>
  <si>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</si>
  <si>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</si>
  <si>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</si>
  <si>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</si>
  <si>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</si>
  <si>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</si>
  <si>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</si>
  <si>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</si>
  <si>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</si>
  <si>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</si>
  <si>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</si>
  <si>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</si>
  <si>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</si>
  <si>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</si>
  <si>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</si>
  <si>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</si>
  <si>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</si>
  <si>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</si>
  <si>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</si>
  <si>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</si>
  <si>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</si>
  <si>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</si>
  <si>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</si>
  <si>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</si>
  <si>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</si>
  <si>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</si>
  <si>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</si>
  <si>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</si>
  <si>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</si>
  <si>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</si>
  <si>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</si>
  <si>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</si>
  <si>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</si>
  <si>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</si>
  <si>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</si>
  <si>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</si>
  <si>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</si>
  <si>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</si>
  <si>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</si>
  <si>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</si>
  <si>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</si>
  <si>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</si>
  <si>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</si>
  <si>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</si>
  <si>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</si>
  <si>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</si>
  <si>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</si>
  <si>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</si>
  <si>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</si>
  <si>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</si>
  <si>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</si>
  <si>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</si>
  <si>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</si>
  <si>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</si>
  <si>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</si>
  <si>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</si>
  <si>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</si>
  <si>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</si>
  <si>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</si>
  <si>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</si>
  <si>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</si>
  <si>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</si>
  <si>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</si>
  <si>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</si>
  <si>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</si>
  <si>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</si>
  <si>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</si>
  <si>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</si>
  <si>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</si>
  <si>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</si>
  <si>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</si>
  <si>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</si>
  <si>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</si>
  <si>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</si>
  <si>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</si>
  <si>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</si>
  <si>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</si>
  <si>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</si>
  <si>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</si>
  <si>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</si>
  <si>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</si>
  <si>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</si>
  <si>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</si>
  <si>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</si>
  <si>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</si>
  <si>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</si>
  <si>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</si>
  <si>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</si>
  <si>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</si>
  <si>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</si>
  <si>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</si>
  <si>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</si>
  <si>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</si>
  <si>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</si>
  <si>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</si>
  <si>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</si>
  <si>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</si>
  <si>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</si>
  <si>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</si>
  <si>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</si>
  <si>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</si>
  <si>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</si>
  <si>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</si>
  <si>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</si>
  <si>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</si>
  <si>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</si>
  <si>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</si>
  <si>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</si>
  <si>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</si>
  <si>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</si>
  <si>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</si>
  <si>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</si>
  <si>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</si>
  <si>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</si>
  <si>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</si>
  <si>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</si>
  <si>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</si>
  <si>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</si>
  <si>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</si>
  <si>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</si>
  <si>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</si>
  <si>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</si>
  <si>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</si>
  <si>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</si>
  <si>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</si>
  <si>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</si>
  <si>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</si>
  <si>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</si>
  <si>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</si>
  <si>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</si>
  <si>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</si>
  <si>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</si>
  <si>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</si>
  <si>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</si>
  <si>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</si>
  <si>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</si>
  <si>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</si>
  <si>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</si>
  <si>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</si>
  <si>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</si>
  <si>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</si>
  <si>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</si>
  <si>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</si>
  <si>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</si>
  <si>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</si>
  <si>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</si>
  <si>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</si>
  <si>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</si>
  <si>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</si>
  <si>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</si>
  <si>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</si>
  <si>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</si>
  <si>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</si>
  <si>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</si>
  <si>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</si>
  <si>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</si>
  <si>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</si>
  <si>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</si>
  <si>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</si>
  <si>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</si>
  <si>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</si>
  <si>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</si>
  <si>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</si>
  <si>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</si>
  <si>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</si>
  <si>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</si>
  <si>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</si>
  <si>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</si>
  <si>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</si>
  <si>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</si>
  <si>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</si>
  <si>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</si>
  <si>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</si>
  <si>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</si>
  <si>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</si>
  <si>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</si>
  <si>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</si>
  <si>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</si>
  <si>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</si>
  <si>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</si>
  <si>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</si>
  <si>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</si>
  <si>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</si>
  <si>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</si>
  <si>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</si>
  <si>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</si>
  <si>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</si>
  <si>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</si>
  <si>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</si>
  <si>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</si>
  <si>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</si>
  <si>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</si>
  <si>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</si>
  <si>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</si>
  <si>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</si>
  <si>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</si>
  <si>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</si>
  <si>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</si>
  <si>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</si>
  <si>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</si>
  <si>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</si>
  <si>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</si>
  <si>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</si>
  <si>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</si>
  <si>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</si>
  <si>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</si>
  <si>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</si>
  <si>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</si>
  <si>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</si>
  <si>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</si>
  <si>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</si>
  <si>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</si>
  <si>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</si>
  <si>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</si>
  <si>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</si>
  <si>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</si>
  <si>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</si>
  <si>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</si>
  <si>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</si>
  <si>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</si>
  <si>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</si>
  <si>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</si>
  <si>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</si>
  <si>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</si>
  <si>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</si>
  <si>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</si>
  <si>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</si>
  <si>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</si>
  <si>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</si>
  <si>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</si>
  <si>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</si>
  <si>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</si>
  <si>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</si>
  <si>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</si>
  <si>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</si>
  <si>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</si>
  <si>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</si>
  <si>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</si>
  <si>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</si>
  <si>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</si>
  <si>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</si>
  <si>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</si>
  <si>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</si>
  <si>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</si>
  <si>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</si>
  <si>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</si>
  <si>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</si>
  <si>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</si>
  <si>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</si>
  <si>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</si>
  <si>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</si>
  <si>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</si>
  <si>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</si>
  <si>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</si>
  <si>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</si>
  <si>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</si>
  <si>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</si>
  <si>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</si>
  <si>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</si>
  <si>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</si>
  <si>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</si>
  <si>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</si>
  <si>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</si>
  <si>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</si>
  <si>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</si>
  <si>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</si>
  <si>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</si>
  <si>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</si>
  <si>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</si>
  <si>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</si>
  <si>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</si>
  <si>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</si>
  <si>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</si>
  <si>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</si>
  <si>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</si>
  <si>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</si>
  <si>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</si>
  <si>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</si>
  <si>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</si>
  <si>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</si>
  <si>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</si>
  <si>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</si>
  <si>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</si>
  <si>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</si>
  <si>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</si>
  <si>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</si>
  <si>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</si>
  <si>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</si>
  <si>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</si>
  <si>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</si>
  <si>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</si>
  <si>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</si>
  <si>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</si>
  <si>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</si>
  <si>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</si>
  <si>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</si>
  <si>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</si>
  <si>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</si>
  <si>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</si>
  <si>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</si>
  <si>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</si>
  <si>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</si>
  <si>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</si>
  <si>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</si>
  <si>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</si>
  <si>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</si>
  <si>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</si>
  <si>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</si>
  <si>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</si>
  <si>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</si>
  <si>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</si>
  <si>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</si>
  <si>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</si>
  <si>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</si>
  <si>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</si>
  <si>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</si>
  <si>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</si>
  <si>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</si>
  <si>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</si>
  <si>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</si>
  <si>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</si>
  <si>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</si>
  <si>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</si>
  <si>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</si>
  <si>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</si>
  <si>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</si>
  <si>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</si>
  <si>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</si>
  <si>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</si>
  <si>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</si>
  <si>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</si>
  <si>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</si>
  <si>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</si>
  <si>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</si>
  <si>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</si>
  <si>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</si>
  <si>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</si>
  <si>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</si>
  <si>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</si>
  <si>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</si>
  <si>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</si>
  <si>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</si>
  <si>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</si>
  <si>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</si>
  <si>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</si>
  <si>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</si>
  <si>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</si>
  <si>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</si>
  <si>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</si>
  <si>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</si>
  <si>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</si>
  <si>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</si>
  <si>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</si>
  <si>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</si>
  <si>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</si>
  <si>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</si>
  <si>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</si>
  <si>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</si>
  <si>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</si>
  <si>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</si>
  <si>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</si>
  <si>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</si>
  <si>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</si>
  <si>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</si>
  <si>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</si>
  <si>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</si>
  <si>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</si>
  <si>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</si>
  <si>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</si>
  <si>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</si>
  <si>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</si>
  <si>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</si>
  <si>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</si>
  <si>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</si>
  <si>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</si>
  <si>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</si>
  <si>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</si>
  <si>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</si>
  <si>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</si>
  <si>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</si>
  <si>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</si>
  <si>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</si>
  <si>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</si>
  <si>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</si>
  <si>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</si>
  <si>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</si>
  <si>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</si>
  <si>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</si>
  <si>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</si>
  <si>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</si>
  <si>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</si>
  <si>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</si>
  <si>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</si>
  <si>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</si>
  <si>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</si>
  <si>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</si>
  <si>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</si>
  <si>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</si>
  <si>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</si>
  <si>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</si>
  <si>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</si>
  <si>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</si>
  <si>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</si>
  <si>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</si>
  <si>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</si>
  <si>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</si>
  <si>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</si>
  <si>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</si>
  <si>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</si>
  <si>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</si>
  <si>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</si>
  <si>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</si>
  <si>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</si>
  <si>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</si>
  <si>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</si>
  <si>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</si>
  <si>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</si>
  <si>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</si>
  <si>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</si>
  <si>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</si>
  <si>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</si>
  <si>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</si>
  <si>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</si>
  <si>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</si>
  <si>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</si>
  <si>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</si>
  <si>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</si>
  <si>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</si>
  <si>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</si>
  <si>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</si>
  <si>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</si>
  <si>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</si>
  <si>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</si>
  <si>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</si>
  <si>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</si>
  <si>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</si>
  <si>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</si>
  <si>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</si>
  <si>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</si>
  <si>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</si>
  <si>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</si>
  <si>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</si>
  <si>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</si>
  <si>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</si>
  <si>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</si>
  <si>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</si>
  <si>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</si>
  <si>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</si>
  <si>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</si>
  <si>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</si>
  <si>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</si>
  <si>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</si>
  <si>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</si>
  <si>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</si>
  <si>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</si>
  <si>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</si>
  <si>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</si>
  <si>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</si>
  <si>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</si>
  <si>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</si>
  <si>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</si>
  <si>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</si>
  <si>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</si>
  <si>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</si>
  <si>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</si>
  <si>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</si>
  <si>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</si>
  <si>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</si>
  <si>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</si>
  <si>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</si>
  <si>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</si>
  <si>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</si>
  <si>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</si>
  <si>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</si>
  <si>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</si>
  <si>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</si>
  <si>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</si>
  <si>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</si>
  <si>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</si>
  <si>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</si>
  <si>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</si>
  <si>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</si>
  <si>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</si>
  <si>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</si>
  <si>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</si>
  <si>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</si>
  <si>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</si>
  <si>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</si>
  <si>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</si>
  <si>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</si>
  <si>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</si>
  <si>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</si>
  <si>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</si>
  <si>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</si>
  <si>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</si>
  <si>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</si>
  <si>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</si>
  <si>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</si>
  <si>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</si>
  <si>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</si>
  <si>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</si>
  <si>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</si>
  <si>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</si>
  <si>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</si>
  <si>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</si>
  <si>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</si>
  <si>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</si>
  <si>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</si>
  <si>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</si>
  <si>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</si>
  <si>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</si>
  <si>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</si>
  <si>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</si>
  <si>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</si>
  <si>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</si>
  <si>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</si>
  <si>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</si>
  <si>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</si>
  <si>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</si>
  <si>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</si>
  <si>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</si>
  <si>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</si>
  <si>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</si>
  <si>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</si>
  <si>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</si>
  <si>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</si>
  <si>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</si>
  <si>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</si>
  <si>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</si>
  <si>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</si>
  <si>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</si>
  <si>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</si>
  <si>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</si>
  <si>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</si>
  <si>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</si>
  <si>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</si>
  <si>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</si>
  <si>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</si>
  <si>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</si>
  <si>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</si>
  <si>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</si>
  <si>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</si>
  <si>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</si>
  <si>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</si>
  <si>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</si>
  <si>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</si>
  <si>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</si>
  <si>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</si>
  <si>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</si>
  <si>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</si>
  <si>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</si>
  <si>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</si>
  <si>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</si>
  <si>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</si>
  <si>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</si>
  <si>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</si>
  <si>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</si>
  <si>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</si>
  <si>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</si>
  <si>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</si>
  <si>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</si>
  <si>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</si>
  <si>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</si>
  <si>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</si>
  <si>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</si>
  <si>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</si>
  <si>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</si>
  <si>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</si>
  <si>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</si>
  <si>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</si>
  <si>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</si>
  <si>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</si>
  <si>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</si>
  <si>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</si>
  <si>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</si>
  <si>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</si>
  <si>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</si>
  <si>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</si>
  <si>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</si>
  <si>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</si>
  <si>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</si>
  <si>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</si>
  <si>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</si>
  <si>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</si>
  <si>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</si>
  <si>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</si>
  <si>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</si>
  <si>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</si>
  <si>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</si>
  <si>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</si>
  <si>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</si>
  <si>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</si>
  <si>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</si>
  <si>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</si>
  <si>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</si>
  <si>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</si>
  <si>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</si>
  <si>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</si>
  <si>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</si>
  <si>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</si>
  <si>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</si>
  <si>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</si>
  <si>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</si>
  <si>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</si>
  <si>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</si>
  <si>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</si>
  <si>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</si>
  <si>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</si>
  <si>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</si>
  <si>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</si>
  <si>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</si>
  <si>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</si>
  <si>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</si>
  <si>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</si>
  <si>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</si>
  <si>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</si>
  <si>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</si>
  <si>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</si>
  <si>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</si>
  <si>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</si>
  <si>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</si>
  <si>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</si>
  <si>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</si>
  <si>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</si>
  <si>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</si>
  <si>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</si>
  <si>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</si>
  <si>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</si>
  <si>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</si>
  <si>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</si>
  <si>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</si>
  <si>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</si>
  <si>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</si>
  <si>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</si>
  <si>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</si>
  <si>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</si>
  <si>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</si>
  <si>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</si>
  <si>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</si>
  <si>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</si>
  <si>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</si>
  <si>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</si>
  <si>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</si>
  <si>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</si>
  <si>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</si>
  <si>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</si>
  <si>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</si>
  <si>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</si>
  <si>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</si>
  <si>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</si>
  <si>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</si>
  <si>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</si>
  <si>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</si>
  <si>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</si>
  <si>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</si>
  <si>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</si>
  <si>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</si>
  <si>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</si>
  <si>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</si>
  <si>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</si>
  <si>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</si>
  <si>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</si>
  <si>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</si>
  <si>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</si>
  <si>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</si>
  <si>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</si>
  <si>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</si>
  <si>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</si>
  <si>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</si>
  <si>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</si>
  <si>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</si>
  <si>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</si>
  <si>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</si>
  <si>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</si>
  <si>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</si>
  <si>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</si>
  <si>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</si>
  <si>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</si>
  <si>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</si>
  <si>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</si>
  <si>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</si>
  <si>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</si>
  <si>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</si>
  <si>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</si>
  <si>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</si>
  <si>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</si>
  <si>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</si>
  <si>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</si>
  <si>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</si>
  <si>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</si>
  <si>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</si>
  <si>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</si>
  <si>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</si>
  <si>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</si>
  <si>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</si>
  <si>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</si>
  <si>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</si>
  <si>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</si>
  <si>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</si>
  <si>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</si>
  <si>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</si>
  <si>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</si>
  <si>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</si>
  <si>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</si>
  <si>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</si>
  <si>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</si>
  <si>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</si>
  <si>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</si>
  <si>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</si>
  <si>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</si>
  <si>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</si>
  <si>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</si>
  <si>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</si>
  <si>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</si>
  <si>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</si>
  <si>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</si>
  <si>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</si>
  <si>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</si>
  <si>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</si>
  <si>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</si>
  <si>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</si>
  <si>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</si>
  <si>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</si>
  <si>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</si>
  <si>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</si>
  <si>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</si>
  <si>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</si>
  <si>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</si>
  <si>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</si>
  <si>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</si>
  <si>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</si>
  <si>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</si>
  <si>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</si>
  <si>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</si>
  <si>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</si>
  <si>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</si>
  <si>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</si>
  <si>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</si>
  <si>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</si>
  <si>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</si>
  <si>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</si>
  <si>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</si>
  <si>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</si>
  <si>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</si>
  <si>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</si>
  <si>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</si>
  <si>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</si>
  <si>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</si>
  <si>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</si>
  <si>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</si>
  <si>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</si>
  <si>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</si>
  <si>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</si>
  <si>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</si>
  <si>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</si>
  <si>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</si>
  <si>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</si>
  <si>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</si>
  <si>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</si>
  <si>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</si>
  <si>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</si>
  <si>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</si>
  <si>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</si>
  <si>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</si>
  <si>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</si>
  <si>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</si>
  <si>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</si>
  <si>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</si>
  <si>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</si>
  <si>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</si>
  <si>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</si>
  <si>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</si>
  <si>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</si>
  <si>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</si>
  <si>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</si>
  <si>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</si>
  <si>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</si>
  <si>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</si>
  <si>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</si>
  <si>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</si>
  <si>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</si>
  <si>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</si>
  <si>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</si>
  <si>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</si>
  <si>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</si>
  <si>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</si>
  <si>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</si>
  <si>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</si>
  <si>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</si>
  <si>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</si>
  <si>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</si>
  <si>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</si>
  <si>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</si>
  <si>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</si>
  <si>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</si>
  <si>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</si>
  <si>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</si>
  <si>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</si>
  <si>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</si>
  <si>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</si>
  <si>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</si>
  <si>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</si>
  <si>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</si>
  <si>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</si>
  <si>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</si>
  <si>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</si>
  <si>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</si>
  <si>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</si>
  <si>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</si>
  <si>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</si>
  <si>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</si>
  <si>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</si>
  <si>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</si>
  <si>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</si>
  <si>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</si>
  <si>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</si>
  <si>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</si>
  <si>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</si>
  <si>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</si>
  <si>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</si>
  <si>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</si>
  <si>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</si>
  <si>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</si>
  <si>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</si>
  <si>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</si>
  <si>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</si>
  <si>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</si>
  <si>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</si>
  <si>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</si>
  <si>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</si>
  <si>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</si>
  <si>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</si>
  <si>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</si>
  <si>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</si>
  <si>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</si>
  <si>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</si>
  <si>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</si>
  <si>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</si>
  <si>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</si>
  <si>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</si>
  <si>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</si>
  <si>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</si>
  <si>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</si>
  <si>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</si>
  <si>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</si>
  <si>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</si>
  <si>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</si>
  <si>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</si>
  <si>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</si>
  <si>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</si>
  <si>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</si>
  <si>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</si>
  <si>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</si>
  <si>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</si>
  <si>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</si>
  <si>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</si>
  <si>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</si>
  <si>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</si>
  <si>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</si>
  <si>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</si>
  <si>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</si>
  <si>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</si>
  <si>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</si>
  <si>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</si>
  <si>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</si>
  <si>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</si>
  <si>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</si>
  <si>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</si>
  <si>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</si>
  <si>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</si>
  <si>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</si>
  <si>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</si>
  <si>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</si>
  <si>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</si>
  <si>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</si>
  <si>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</si>
  <si>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</si>
  <si>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</si>
  <si>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</si>
  <si>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</si>
  <si>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</si>
  <si>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</si>
  <si>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</si>
  <si>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</si>
  <si>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</si>
  <si>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</si>
  <si>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</si>
  <si>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</si>
  <si>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</si>
  <si>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</si>
  <si>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</si>
  <si>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</si>
  <si>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</si>
  <si>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</si>
  <si>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</si>
  <si>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</si>
  <si>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</si>
  <si>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</si>
  <si>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</si>
  <si>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</si>
  <si>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</si>
  <si>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</si>
  <si>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</si>
  <si>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</si>
  <si>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</si>
  <si>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</si>
  <si>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</si>
  <si>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</si>
  <si>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</si>
  <si>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</si>
  <si>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</si>
  <si>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</si>
  <si>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</si>
  <si>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</si>
  <si>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</si>
  <si>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</si>
  <si>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</si>
  <si>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</si>
  <si>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</si>
  <si>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</si>
  <si>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</si>
  <si>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</si>
  <si>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</si>
  <si>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</si>
  <si>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</si>
  <si>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</si>
  <si>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</si>
  <si>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</si>
  <si>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</si>
  <si>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</si>
  <si>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</si>
  <si>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</si>
  <si>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</si>
  <si>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</si>
  <si>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</si>
  <si>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</si>
  <si>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</si>
  <si>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</si>
  <si>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</si>
  <si>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</si>
  <si>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</si>
  <si>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</si>
  <si>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</si>
  <si>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</si>
  <si>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</si>
  <si>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</si>
  <si>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</si>
  <si>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</si>
  <si>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</si>
  <si>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</si>
  <si>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</si>
  <si>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</si>
  <si>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</si>
  <si>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</si>
  <si>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</si>
  <si>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</si>
  <si>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</si>
  <si>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</si>
  <si>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</si>
  <si>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</si>
  <si>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</si>
  <si>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</si>
  <si>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</si>
  <si>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</si>
  <si>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</si>
  <si>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</si>
  <si>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</si>
  <si>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</si>
  <si>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</si>
  <si>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</si>
  <si>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</si>
  <si>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</si>
  <si>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</si>
  <si>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</si>
  <si>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</si>
  <si>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</si>
  <si>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</si>
  <si>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</si>
  <si>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</si>
  <si>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</si>
  <si>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</si>
  <si>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</si>
  <si>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</si>
  <si>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</si>
  <si>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</si>
  <si>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</si>
  <si>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</si>
  <si>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</si>
  <si>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</si>
  <si>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</si>
  <si>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</si>
  <si>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</si>
  <si>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</si>
  <si>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</si>
  <si>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</si>
  <si>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</si>
  <si>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</si>
  <si>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</si>
  <si>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</si>
  <si>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</si>
  <si>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</si>
  <si>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</si>
  <si>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</si>
  <si>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</si>
  <si>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</si>
  <si>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</si>
  <si>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</si>
  <si>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</si>
  <si>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</si>
  <si>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</si>
  <si>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</si>
  <si>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</si>
  <si>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</si>
  <si>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</si>
  <si>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</si>
  <si>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</si>
  <si>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</si>
  <si>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</si>
  <si>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</si>
  <si>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</si>
  <si>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</si>
  <si>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</si>
  <si>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</si>
  <si>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</si>
  <si>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</si>
  <si>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</si>
  <si>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</si>
  <si>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</si>
  <si>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</si>
  <si>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</si>
  <si>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</si>
  <si>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</si>
  <si>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</si>
  <si>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</si>
  <si>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</si>
  <si>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</si>
  <si>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</si>
  <si>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</si>
  <si>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</si>
  <si>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</si>
  <si>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</si>
  <si>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</si>
  <si>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</si>
  <si>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</si>
  <si>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</si>
  <si>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</si>
  <si>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</si>
  <si>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</si>
  <si>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</si>
  <si>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</si>
  <si>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</si>
  <si>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</si>
  <si>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</si>
  <si>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</si>
  <si>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</si>
  <si>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</si>
  <si>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</si>
  <si>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</si>
  <si>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</si>
  <si>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</si>
  <si>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</si>
  <si>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</si>
  <si>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</si>
  <si>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</si>
  <si>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</si>
  <si>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</si>
  <si>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</si>
  <si>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</si>
  <si>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</si>
  <si>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</si>
  <si>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</si>
  <si>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</si>
  <si>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</si>
  <si>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</si>
  <si>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</si>
  <si>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</si>
  <si>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</si>
  <si>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</si>
  <si>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</si>
  <si>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</si>
  <si>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</si>
  <si>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</si>
  <si>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</si>
  <si>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</si>
  <si>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</si>
  <si>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</si>
  <si>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</si>
  <si>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</si>
  <si>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</si>
  <si>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</si>
  <si>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</si>
  <si>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</si>
  <si>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</si>
  <si>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</si>
  <si>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</si>
  <si>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</si>
  <si>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</si>
  <si>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</si>
  <si>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</si>
  <si>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</si>
  <si>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</si>
  <si>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</si>
  <si>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</si>
  <si>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</si>
  <si>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</si>
  <si>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</si>
  <si>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</si>
  <si>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</si>
  <si>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</si>
  <si>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</si>
  <si>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</si>
  <si>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</si>
  <si>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</si>
  <si>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</si>
  <si>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</si>
  <si>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</si>
  <si>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</si>
  <si>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</si>
  <si>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</si>
  <si>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</si>
  <si>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</si>
  <si>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</si>
  <si>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</si>
  <si>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</si>
  <si>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</si>
  <si>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</si>
  <si>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</si>
  <si>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</si>
  <si>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</si>
  <si>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</si>
  <si>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</si>
  <si>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</si>
  <si>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</si>
  <si>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</si>
  <si>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</si>
  <si>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</si>
  <si>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</si>
  <si>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</si>
  <si>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</si>
  <si>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</si>
  <si>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</si>
  <si>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</si>
  <si>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</si>
  <si>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</si>
  <si>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</si>
  <si>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</si>
  <si>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</si>
  <si>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</si>
  <si>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</si>
  <si>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</si>
  <si>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</si>
  <si>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</si>
  <si>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</si>
  <si>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</si>
  <si>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</si>
  <si>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</si>
  <si>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</si>
  <si>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</si>
  <si>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</si>
  <si>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</si>
  <si>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</si>
  <si>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</si>
  <si>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</si>
  <si>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</si>
  <si>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</si>
  <si>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</si>
  <si>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</si>
  <si>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</si>
  <si>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</si>
  <si>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</si>
  <si>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</si>
  <si>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</si>
  <si>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</si>
  <si>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</si>
  <si>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</si>
  <si>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</si>
  <si>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</si>
  <si>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</si>
  <si>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</si>
  <si>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</si>
  <si>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</si>
  <si>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</si>
  <si>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</si>
  <si>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</si>
  <si>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</si>
  <si>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</si>
  <si>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</si>
  <si>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</si>
  <si>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</si>
  <si>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</si>
  <si>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</si>
  <si>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</si>
  <si>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</si>
  <si>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</si>
  <si>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</si>
  <si>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</si>
  <si>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</si>
  <si>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</si>
  <si>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</si>
  <si>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</si>
  <si>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</si>
  <si>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</si>
  <si>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</si>
  <si>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</si>
  <si>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</si>
  <si>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</si>
  <si>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</si>
  <si>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</si>
  <si>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</si>
  <si>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</si>
  <si>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</si>
  <si>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</si>
  <si>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</si>
  <si>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</si>
  <si>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</si>
  <si>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</si>
  <si>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</si>
  <si>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</si>
  <si>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</si>
  <si>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</si>
  <si>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</si>
  <si>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</si>
  <si>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</si>
  <si>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</si>
  <si>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</si>
  <si>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</si>
  <si>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</si>
  <si>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</si>
  <si>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</si>
  <si>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</si>
  <si>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</si>
  <si>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</si>
  <si>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</si>
  <si>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</si>
  <si>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</si>
  <si>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</si>
  <si>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</si>
  <si>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</si>
  <si>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</si>
  <si>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</si>
  <si>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</si>
  <si>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</si>
  <si>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</si>
  <si>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</si>
  <si>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</si>
  <si>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</si>
  <si>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</si>
  <si>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</si>
  <si>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</si>
  <si>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</si>
  <si>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</si>
  <si>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</si>
  <si>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</si>
  <si>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</si>
  <si>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</si>
  <si>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</si>
  <si>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</si>
  <si>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</si>
  <si>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</si>
  <si>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</si>
  <si>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</si>
  <si>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</si>
  <si>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</si>
  <si>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</si>
  <si>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</si>
  <si>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</si>
  <si>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</si>
  <si>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</si>
  <si>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</si>
  <si>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</si>
  <si>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</si>
  <si>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</si>
  <si>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</si>
  <si>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</si>
  <si>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</si>
  <si>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</si>
  <si>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</si>
  <si>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</si>
  <si>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</si>
  <si>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</si>
  <si>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</si>
  <si>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</si>
  <si>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</si>
  <si>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</si>
  <si>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</si>
  <si>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</si>
  <si>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</si>
  <si>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</si>
  <si>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</si>
  <si>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</si>
  <si>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</si>
  <si>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</si>
  <si>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</si>
  <si>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</si>
  <si>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</si>
  <si>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</si>
  <si>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</si>
  <si>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</si>
  <si>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</si>
  <si>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</si>
  <si>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</si>
  <si>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</si>
  <si>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</si>
  <si>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</si>
  <si>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</si>
  <si>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</si>
  <si>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</si>
  <si>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</si>
  <si>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</si>
  <si>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</si>
  <si>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</si>
  <si>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</si>
  <si>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</si>
  <si>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</si>
  <si>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</si>
  <si>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</si>
  <si>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</si>
  <si>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</si>
  <si>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</si>
  <si>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</si>
  <si>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</si>
  <si>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</si>
  <si>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</si>
  <si>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</si>
  <si>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</si>
  <si>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</si>
  <si>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</si>
  <si>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</si>
  <si>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</si>
  <si>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</si>
  <si>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</si>
  <si>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</si>
  <si>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</si>
  <si>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</si>
  <si>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</si>
  <si>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</si>
  <si>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</si>
  <si>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</si>
  <si>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</si>
  <si>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</si>
  <si>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</si>
  <si>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</si>
  <si>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</si>
  <si>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</si>
  <si>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</si>
  <si>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</si>
  <si>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</si>
  <si>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</si>
  <si>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</si>
  <si>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</si>
  <si>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</si>
  <si>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</si>
  <si>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</si>
  <si>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</si>
  <si>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</si>
  <si>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</si>
  <si>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</si>
  <si>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</si>
  <si>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</si>
  <si>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</si>
  <si>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</si>
  <si>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</si>
  <si>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</si>
  <si>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</si>
  <si>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</si>
  <si>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</si>
  <si>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</si>
  <si>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</si>
  <si>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</si>
  <si>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</si>
  <si>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</si>
  <si>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</si>
  <si>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</si>
  <si>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</si>
  <si>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</si>
  <si>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</si>
  <si>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</si>
  <si>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</si>
  <si>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</si>
  <si>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</si>
  <si>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</si>
  <si>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</si>
  <si>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</si>
  <si>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</si>
  <si>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</si>
  <si>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</si>
  <si>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</si>
  <si>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</si>
  <si>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</si>
  <si>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</si>
  <si>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</si>
  <si>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</si>
  <si>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</si>
  <si>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</si>
  <si>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</si>
  <si>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</si>
  <si>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</si>
  <si>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</si>
  <si>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</si>
  <si>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</si>
  <si>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</si>
  <si>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</si>
  <si>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</si>
  <si>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</si>
  <si>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</si>
  <si>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</si>
  <si>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</si>
  <si>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</si>
  <si>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</si>
  <si>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</si>
  <si>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</si>
  <si>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</si>
  <si>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</si>
  <si>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</si>
  <si>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</si>
  <si>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</si>
  <si>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</si>
  <si>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</si>
  <si>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</si>
  <si>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</si>
  <si>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</si>
  <si>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</si>
  <si>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</si>
  <si>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</si>
  <si>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</si>
  <si>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</si>
  <si>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</si>
  <si>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</si>
  <si>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</si>
  <si>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</si>
  <si>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</si>
  <si>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</si>
  <si>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</si>
  <si>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</si>
  <si>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</si>
  <si>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</si>
  <si>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</si>
  <si>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</si>
  <si>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</si>
  <si>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</si>
  <si>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</si>
  <si>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</si>
  <si>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</si>
  <si>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</si>
  <si>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</si>
  <si>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</si>
  <si>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</si>
  <si>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</si>
  <si>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</si>
  <si>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</si>
  <si>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</si>
  <si>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</si>
  <si>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</si>
  <si>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</si>
  <si>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</si>
  <si>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</si>
  <si>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</si>
  <si>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</si>
  <si>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</si>
  <si>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</si>
  <si>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</si>
  <si>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</si>
  <si>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</si>
  <si>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</si>
  <si>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</si>
  <si>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</si>
  <si>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</si>
  <si>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</si>
  <si>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</si>
  <si>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</si>
  <si>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</si>
  <si>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</si>
  <si>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</si>
  <si>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</si>
  <si>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</si>
  <si>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</si>
  <si>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</si>
  <si>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</si>
  <si>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</si>
  <si>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</si>
  <si>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</si>
  <si>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</si>
  <si>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</si>
  <si>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</si>
  <si>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</si>
  <si>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</si>
  <si>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</si>
  <si>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</si>
  <si>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</si>
  <si>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</si>
  <si>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</si>
  <si>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</si>
  <si>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</si>
  <si>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</si>
  <si>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</si>
  <si>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</si>
  <si>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</si>
  <si>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</si>
  <si>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</si>
  <si>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</si>
  <si>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</si>
  <si>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</si>
  <si>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</si>
  <si>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</si>
  <si>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</si>
  <si>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</si>
  <si>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</si>
  <si>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</si>
  <si>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</si>
  <si>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</si>
  <si>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</si>
  <si>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</si>
  <si>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</si>
  <si>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</si>
  <si>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</si>
  <si>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</si>
  <si>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</si>
  <si>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</si>
  <si>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</si>
  <si>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</si>
  <si>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</si>
  <si>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</si>
  <si>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</si>
  <si>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</si>
  <si>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</si>
  <si>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</si>
  <si>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</si>
  <si>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</si>
  <si>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</si>
  <si>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</si>
  <si>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</si>
  <si>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</si>
  <si>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</si>
  <si>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</si>
  <si>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</si>
  <si>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</si>
  <si>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</si>
  <si>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</si>
  <si>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</si>
  <si>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</si>
  <si>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</si>
  <si>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</si>
  <si>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</si>
  <si>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</si>
  <si>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</si>
  <si>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</si>
  <si>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</si>
  <si>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</si>
  <si>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</si>
  <si>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</si>
  <si>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</si>
  <si>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</si>
  <si>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</si>
  <si>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</si>
  <si>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</si>
  <si>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</si>
  <si>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</si>
  <si>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</si>
  <si>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</si>
  <si>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</si>
  <si>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</si>
  <si>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</si>
  <si>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</si>
  <si>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</si>
  <si>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</si>
  <si>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</si>
  <si>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</si>
  <si>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</si>
  <si>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</si>
  <si>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</si>
  <si>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</si>
  <si>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</si>
  <si>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</si>
  <si>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</si>
  <si>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</si>
  <si>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</si>
  <si>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</si>
  <si>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</si>
  <si>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</si>
  <si>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</si>
  <si>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</si>
  <si>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</si>
  <si>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</si>
  <si>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</si>
  <si>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</si>
  <si>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</si>
  <si>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</si>
  <si>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</si>
  <si>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</si>
  <si>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</si>
  <si>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</si>
  <si>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</si>
  <si>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</si>
  <si>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</si>
  <si>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</si>
  <si>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</si>
  <si>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</si>
  <si>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</si>
  <si>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</si>
  <si>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</si>
  <si>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</si>
  <si>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</si>
  <si>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</si>
  <si>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</si>
  <si>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</si>
  <si>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</si>
  <si>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</si>
  <si>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</si>
  <si>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</si>
  <si>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</si>
  <si>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</si>
  <si>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</si>
  <si>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</si>
  <si>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</si>
  <si>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</si>
  <si>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</si>
  <si>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</si>
  <si>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</si>
  <si>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</si>
  <si>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</si>
  <si>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</si>
  <si>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</si>
  <si>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</si>
  <si>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</si>
  <si>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</si>
  <si>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</si>
  <si>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</si>
  <si>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</si>
  <si>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</si>
  <si>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</si>
  <si>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</si>
  <si>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</si>
  <si>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</si>
  <si>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</si>
  <si>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</si>
  <si>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</si>
  <si>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</si>
  <si>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</si>
  <si>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</si>
  <si>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</si>
  <si>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</si>
  <si>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</si>
  <si>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</si>
  <si>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</si>
  <si>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</si>
  <si>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</si>
  <si>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</si>
  <si>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</si>
  <si>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</si>
  <si>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</si>
  <si>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</si>
  <si>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</si>
  <si>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</si>
  <si>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</si>
  <si>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</si>
  <si>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</si>
  <si>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</si>
  <si>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</si>
  <si>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</si>
  <si>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</si>
  <si>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</si>
  <si>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</si>
  <si>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</si>
  <si>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</si>
  <si>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</si>
  <si>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</si>
  <si>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</si>
  <si>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</si>
  <si>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</si>
  <si>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</si>
  <si>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</si>
  <si>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</si>
  <si>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</si>
  <si>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</si>
  <si>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</si>
  <si>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</si>
  <si>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</si>
  <si>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</si>
  <si>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</si>
  <si>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</si>
  <si>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</si>
  <si>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</si>
  <si>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</si>
  <si>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</si>
  <si>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</si>
  <si>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</si>
  <si>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</si>
  <si>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</si>
  <si>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</si>
  <si>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</si>
  <si>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</si>
  <si>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</si>
  <si>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</si>
  <si>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</si>
  <si>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</si>
  <si>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</si>
  <si>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</si>
  <si>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</si>
  <si>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</si>
  <si>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</si>
  <si>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</si>
  <si>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</si>
  <si>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</si>
  <si>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</si>
  <si>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</si>
  <si>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</si>
  <si>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</si>
  <si>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</si>
  <si>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</si>
  <si>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</si>
  <si>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</si>
  <si>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</si>
  <si>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</si>
  <si>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</si>
  <si>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</si>
  <si>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</si>
  <si>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</si>
  <si>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</si>
  <si>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</si>
  <si>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</si>
  <si>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</si>
  <si>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</si>
  <si>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</si>
  <si>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</si>
  <si>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</si>
  <si>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</si>
  <si>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</si>
  <si>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</si>
  <si>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</si>
  <si>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</si>
  <si>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</si>
  <si>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</si>
  <si>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</si>
  <si>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</si>
  <si>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</si>
  <si>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</si>
  <si>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</si>
  <si>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</si>
  <si>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</si>
  <si>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</si>
  <si>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</si>
  <si>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</si>
  <si>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</si>
  <si>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</si>
  <si>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</si>
  <si>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</si>
  <si>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</si>
  <si>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</si>
  <si>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</si>
  <si>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</si>
  <si>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</si>
  <si>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</si>
  <si>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</si>
  <si>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</si>
  <si>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</si>
  <si>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</si>
  <si>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</si>
  <si>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</si>
  <si>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</si>
  <si>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</si>
  <si>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</si>
  <si>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</si>
  <si>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</si>
  <si>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</si>
  <si>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</si>
  <si>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</si>
  <si>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</si>
  <si>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</si>
  <si>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</si>
  <si>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</si>
  <si>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</si>
  <si>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</si>
  <si>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</si>
  <si>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</si>
  <si>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</si>
  <si>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</si>
  <si>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</si>
  <si>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</si>
  <si>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</si>
  <si>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</si>
  <si>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</si>
  <si>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</si>
  <si>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</si>
  <si>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</si>
  <si>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</si>
  <si>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</si>
  <si>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</si>
  <si>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</si>
  <si>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</si>
  <si>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</si>
  <si>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</si>
  <si>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</si>
  <si>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</si>
  <si>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</si>
  <si>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</si>
  <si>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</si>
  <si>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</si>
  <si>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</si>
  <si>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</si>
  <si>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</si>
  <si>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</si>
  <si>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</si>
  <si>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</si>
  <si>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</si>
  <si>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</si>
  <si>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</si>
  <si>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</si>
  <si>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</si>
  <si>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</si>
  <si>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</si>
  <si>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</si>
  <si>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</si>
  <si>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</si>
  <si>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</si>
  <si>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</si>
  <si>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</si>
  <si>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</si>
  <si>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</si>
  <si>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</si>
  <si>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</si>
  <si>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</si>
  <si>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</si>
  <si>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</si>
  <si>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</si>
  <si>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</si>
  <si>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</si>
  <si>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</si>
  <si>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</si>
  <si>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</si>
  <si>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</si>
  <si>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</si>
  <si>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</si>
  <si>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</si>
  <si>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</si>
  <si>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</si>
  <si>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</si>
  <si>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</si>
  <si>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</si>
  <si>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</si>
  <si>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</si>
  <si>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</si>
  <si>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</si>
  <si>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</si>
  <si>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</si>
  <si>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</si>
  <si>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</si>
  <si>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</si>
  <si>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</si>
  <si>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</si>
  <si>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</si>
  <si>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</si>
  <si>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</si>
  <si>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</si>
  <si>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</si>
  <si>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</si>
  <si>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</si>
  <si>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</si>
  <si>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</si>
  <si>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</si>
  <si>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</si>
  <si>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</si>
  <si>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</si>
  <si>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</si>
  <si>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</si>
  <si>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</si>
  <si>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</si>
  <si>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</si>
  <si>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</si>
  <si>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</si>
  <si>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</si>
  <si>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</si>
  <si>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</si>
  <si>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</si>
  <si>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</si>
  <si>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</si>
  <si>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</si>
  <si>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</si>
  <si>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</si>
  <si>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</si>
  <si>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</si>
  <si>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</si>
  <si>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</si>
  <si>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</si>
  <si>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</si>
  <si>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</si>
  <si>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</si>
  <si>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</si>
  <si>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</si>
  <si>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</si>
  <si>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</si>
  <si>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</si>
  <si>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</si>
  <si>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</si>
  <si>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</si>
  <si>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</si>
  <si>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</si>
  <si>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</si>
  <si>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</si>
  <si>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</si>
  <si>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</si>
  <si>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</si>
  <si>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</si>
  <si>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</si>
  <si>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</si>
  <si>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</si>
  <si>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</si>
  <si>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</si>
  <si>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</si>
  <si>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</si>
  <si>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</si>
  <si>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</si>
  <si>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</si>
  <si>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</si>
  <si>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</si>
  <si>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</si>
  <si>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</si>
  <si>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</si>
  <si>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</si>
  <si>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</si>
  <si>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</si>
  <si>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</si>
  <si>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</si>
  <si>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</si>
  <si>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</si>
  <si>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</si>
  <si>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</si>
  <si>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</si>
  <si>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</si>
  <si>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</si>
  <si>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</si>
  <si>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</si>
  <si>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</si>
  <si>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</si>
  <si>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</si>
  <si>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</si>
  <si>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</si>
  <si>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</si>
  <si>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</si>
  <si>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</si>
  <si>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</si>
  <si>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</si>
  <si>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</si>
  <si>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</si>
  <si>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</si>
  <si>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</si>
  <si>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</si>
  <si>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</si>
  <si>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</si>
  <si>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</si>
  <si>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</si>
  <si>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</si>
  <si>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</si>
  <si>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</si>
  <si>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</si>
  <si>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</si>
  <si>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</si>
  <si>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</si>
  <si>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</si>
  <si>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</si>
  <si>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</si>
  <si>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</si>
  <si>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</si>
  <si>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</si>
  <si>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</si>
  <si>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</si>
  <si>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</si>
  <si>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</si>
  <si>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</si>
  <si>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</si>
  <si>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</si>
  <si>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</si>
  <si>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</si>
  <si>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</si>
  <si>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</si>
  <si>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</si>
  <si>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</si>
  <si>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</si>
  <si>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</si>
  <si>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</si>
  <si>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</si>
  <si>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</si>
  <si>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</si>
  <si>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</si>
  <si>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</si>
  <si>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</si>
  <si>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</si>
  <si>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</si>
  <si>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</si>
  <si>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</si>
  <si>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</si>
  <si>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</si>
  <si>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</si>
  <si>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</si>
  <si>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</si>
  <si>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</si>
  <si>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</si>
  <si>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</si>
  <si>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</si>
  <si>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</si>
  <si>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</si>
  <si>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</si>
  <si>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</si>
  <si>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</si>
  <si>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</si>
  <si>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</si>
  <si>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</si>
  <si>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</si>
  <si>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</si>
  <si>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</si>
  <si>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</si>
  <si>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</si>
  <si>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</si>
  <si>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</si>
  <si>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</si>
  <si>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</si>
  <si>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</si>
  <si>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</si>
  <si>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</si>
  <si>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</si>
  <si>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</si>
  <si>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</si>
  <si>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</si>
  <si>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</si>
  <si>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</si>
  <si>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</si>
  <si>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</si>
  <si>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</si>
  <si>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</si>
  <si>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</si>
  <si>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</si>
  <si>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</si>
  <si>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</si>
  <si>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</si>
  <si>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</si>
  <si>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</si>
  <si>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</si>
  <si>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</si>
  <si>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</si>
  <si>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</si>
  <si>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</si>
  <si>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</si>
  <si>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</si>
  <si>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</si>
  <si>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</si>
  <si>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</si>
  <si>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</si>
  <si>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</si>
  <si>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</si>
  <si>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</si>
  <si>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</si>
  <si>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</si>
  <si>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</si>
  <si>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</si>
  <si>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</si>
  <si>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</si>
  <si>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</si>
  <si>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</si>
  <si>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</si>
  <si>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</si>
  <si>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</si>
  <si>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</si>
  <si>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</si>
  <si>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</si>
  <si>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</si>
  <si>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</si>
  <si>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</si>
  <si>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</si>
  <si>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</si>
  <si>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</si>
  <si>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</si>
  <si>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</si>
  <si>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</si>
  <si>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</si>
  <si>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</si>
  <si>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</si>
  <si>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</si>
  <si>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</si>
  <si>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</si>
  <si>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</si>
  <si>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</si>
  <si>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</si>
  <si>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</si>
  <si>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</si>
  <si>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</si>
  <si>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</si>
  <si>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</si>
  <si>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</si>
  <si>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</si>
  <si>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</si>
  <si>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</si>
  <si>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</si>
  <si>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</si>
  <si>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</si>
  <si>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</si>
  <si>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</si>
  <si>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</si>
  <si>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</si>
  <si>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</si>
  <si>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</si>
  <si>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</si>
  <si>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</si>
  <si>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</si>
  <si>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</si>
  <si>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</si>
  <si>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</si>
  <si>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</si>
  <si>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</si>
  <si>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</si>
  <si>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</si>
  <si>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</si>
  <si>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</si>
  <si>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</si>
  <si>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</si>
  <si>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</si>
  <si>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</si>
  <si>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</si>
  <si>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</si>
  <si>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</si>
  <si>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</si>
  <si>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</si>
  <si>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</si>
  <si>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</si>
  <si>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</si>
  <si>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</si>
  <si>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</si>
  <si>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</si>
  <si>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</si>
  <si>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</si>
  <si>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</si>
  <si>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</si>
  <si>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</si>
  <si>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</si>
  <si>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</si>
  <si>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</si>
  <si>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</si>
  <si>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</si>
  <si>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</si>
  <si>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</si>
  <si>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</si>
  <si>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</si>
  <si>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</si>
  <si>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</si>
  <si>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</si>
  <si>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</si>
  <si>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</si>
  <si>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</si>
  <si>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</si>
  <si>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</si>
  <si>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</si>
  <si>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</si>
  <si>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</si>
  <si>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</si>
  <si>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</si>
  <si>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</si>
  <si>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</si>
  <si>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</si>
  <si>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</si>
  <si>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</si>
  <si>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</si>
  <si>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</si>
  <si>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</si>
  <si>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</si>
  <si>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</si>
  <si>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</si>
  <si>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</si>
  <si>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</si>
  <si>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</si>
  <si>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</si>
  <si>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</si>
  <si>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</si>
  <si>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</si>
  <si>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</si>
  <si>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</si>
  <si>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</si>
  <si>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</si>
  <si>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</si>
  <si>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</si>
  <si>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</si>
  <si>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</si>
  <si>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</si>
  <si>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</si>
  <si>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</si>
  <si>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</si>
  <si>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</si>
  <si>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</si>
  <si>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</si>
  <si>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</si>
  <si>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</si>
  <si>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</si>
  <si>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</si>
  <si>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</si>
  <si>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</si>
  <si>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</si>
  <si>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</si>
  <si>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</si>
  <si>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</si>
  <si>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</si>
  <si>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</si>
  <si>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</si>
  <si>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</si>
  <si>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</si>
  <si>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</si>
  <si>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</si>
  <si>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</si>
  <si>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</si>
  <si>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</si>
  <si>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</si>
  <si>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</si>
  <si>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</si>
  <si>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</si>
  <si>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</si>
  <si>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</si>
  <si>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</si>
  <si>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</si>
  <si>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</si>
  <si>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</si>
  <si>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</si>
  <si>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</si>
  <si>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</si>
  <si>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</si>
  <si>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</si>
  <si>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</si>
  <si>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</si>
  <si>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</si>
  <si>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</si>
  <si>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</si>
  <si>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</si>
  <si>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</si>
  <si>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</si>
  <si>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</si>
  <si>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</si>
  <si>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</si>
  <si>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</si>
  <si>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</si>
  <si>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</si>
  <si>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</si>
  <si>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</si>
  <si>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</si>
  <si>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</si>
  <si>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</si>
  <si>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</si>
  <si>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</si>
  <si>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</si>
  <si>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</si>
  <si>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</si>
  <si>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</si>
  <si>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</si>
  <si>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</si>
  <si>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</si>
  <si>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</si>
  <si>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</si>
  <si>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</si>
  <si>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</si>
  <si>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</si>
  <si>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</si>
  <si>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</si>
  <si>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</si>
  <si>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</si>
  <si>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</si>
  <si>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</si>
  <si>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</si>
  <si>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</si>
  <si>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</si>
  <si>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</si>
  <si>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</si>
  <si>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</si>
  <si>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</si>
  <si>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</si>
  <si>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</si>
  <si>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</si>
  <si>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</si>
  <si>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</si>
  <si>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</si>
  <si>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</si>
  <si>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</si>
  <si>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</si>
  <si>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</si>
  <si>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</si>
  <si>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</si>
  <si>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</si>
  <si>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</si>
  <si>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</si>
  <si>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</si>
  <si>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</si>
  <si>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</si>
  <si>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</si>
  <si>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</si>
  <si>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</si>
  <si>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</si>
  <si>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</si>
  <si>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</si>
  <si>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</si>
  <si>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</si>
  <si>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</si>
  <si>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</si>
  <si>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</si>
  <si>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</si>
  <si>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</si>
  <si>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</si>
  <si>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</si>
  <si>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</si>
  <si>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</si>
  <si>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</si>
  <si>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</si>
  <si>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</si>
  <si>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</si>
  <si>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</si>
  <si>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</si>
  <si>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</si>
  <si>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</si>
  <si>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</si>
  <si>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</si>
  <si>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</si>
  <si>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</si>
  <si>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</si>
  <si>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</si>
  <si>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</si>
  <si>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</si>
  <si>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</si>
  <si>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</si>
  <si>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</si>
  <si>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</si>
  <si>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</si>
  <si>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</si>
  <si>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</si>
  <si>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</si>
  <si>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</si>
  <si>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</si>
  <si>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</si>
  <si>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</si>
  <si>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</si>
  <si>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</si>
  <si>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</si>
  <si>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</si>
  <si>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</si>
  <si>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</si>
  <si>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</si>
  <si>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</si>
  <si>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</si>
  <si>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</si>
  <si>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</si>
  <si>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</si>
  <si>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</si>
  <si>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</si>
  <si>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</si>
  <si>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</si>
  <si>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</si>
  <si>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</si>
  <si>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</si>
  <si>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</si>
  <si>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</si>
  <si>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</si>
  <si>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</si>
  <si>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</si>
  <si>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</si>
  <si>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</si>
  <si>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</si>
  <si>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</si>
  <si>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</si>
  <si>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</si>
  <si>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</si>
  <si>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</si>
  <si>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</si>
  <si>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</si>
  <si>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</si>
  <si>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</si>
  <si>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</si>
  <si>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</si>
  <si>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</si>
  <si>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</si>
  <si>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</si>
  <si>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</si>
  <si>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</si>
  <si>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</si>
  <si>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</si>
  <si>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</si>
  <si>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</si>
  <si>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</si>
  <si>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</si>
  <si>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</si>
  <si>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</si>
  <si>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</si>
  <si>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</si>
  <si>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</si>
  <si>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</si>
  <si>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</si>
  <si>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</si>
  <si>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</si>
  <si>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</si>
  <si>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</si>
  <si>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</si>
  <si>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</si>
  <si>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</si>
  <si>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</si>
  <si>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</si>
  <si>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</si>
  <si>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</si>
  <si>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</si>
  <si>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</si>
  <si>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</si>
  <si>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</si>
  <si>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</si>
  <si>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</si>
  <si>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</si>
  <si>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</si>
  <si>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</si>
  <si>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</si>
  <si>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</si>
  <si>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</si>
  <si>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</si>
  <si>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</si>
  <si>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</si>
  <si>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</si>
  <si>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</si>
  <si>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</si>
  <si>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</si>
  <si>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</si>
  <si>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</si>
  <si>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</si>
  <si>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</si>
  <si>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</si>
  <si>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</si>
  <si>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</si>
  <si>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</si>
  <si>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</si>
  <si>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</si>
  <si>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</si>
  <si>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</si>
  <si>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</si>
  <si>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</si>
  <si>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</si>
  <si>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</si>
  <si>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</si>
  <si>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</si>
  <si>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</si>
  <si>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</si>
  <si>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</si>
  <si>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</si>
  <si>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</si>
  <si>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</si>
  <si>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</si>
  <si>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</si>
  <si>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</si>
  <si>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</si>
  <si>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</si>
  <si>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</si>
  <si>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</si>
  <si>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</si>
  <si>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</si>
  <si>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</si>
  <si>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</si>
  <si>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</si>
  <si>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</si>
  <si>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</si>
  <si>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</si>
  <si>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</si>
  <si>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</si>
  <si>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</si>
  <si>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</si>
  <si>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</si>
  <si>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</si>
  <si>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</si>
  <si>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</si>
  <si>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</si>
  <si>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</si>
  <si>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</si>
  <si>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</si>
  <si>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</si>
  <si>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</si>
  <si>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</si>
  <si>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</si>
  <si>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</si>
  <si>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</si>
  <si>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</si>
  <si>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</si>
  <si>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</si>
  <si>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</si>
  <si>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</si>
  <si>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</si>
  <si>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</si>
  <si>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</si>
  <si>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</si>
  <si>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</si>
  <si>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</si>
  <si>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</si>
  <si>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</si>
  <si>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</si>
  <si>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</si>
  <si>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</si>
  <si>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</si>
  <si>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</si>
  <si>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</si>
  <si>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</si>
  <si>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</si>
  <si>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</si>
  <si>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</si>
  <si>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</si>
  <si>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</si>
  <si>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</si>
  <si>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</si>
  <si>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</si>
  <si>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</si>
  <si>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</si>
  <si>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</si>
  <si>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</si>
  <si>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</si>
  <si>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</si>
  <si>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</si>
  <si>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</si>
  <si>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</si>
  <si>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</si>
  <si>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</si>
  <si>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</si>
  <si>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</si>
  <si>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</si>
  <si>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</si>
  <si>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</si>
  <si>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</si>
  <si>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</si>
  <si>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</si>
  <si>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</si>
  <si>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</si>
  <si>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</si>
  <si>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</si>
  <si>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</si>
  <si>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</si>
  <si>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</si>
  <si>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</si>
  <si>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</si>
  <si>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</si>
  <si>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</si>
  <si>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</si>
  <si>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</si>
  <si>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</si>
  <si>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</si>
  <si>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</si>
  <si>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</si>
  <si>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</si>
  <si>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</si>
  <si>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</si>
  <si>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</si>
  <si>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</si>
  <si>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</si>
  <si>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</si>
  <si>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</si>
  <si>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</si>
  <si>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</si>
  <si>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</si>
  <si>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</si>
  <si>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</si>
  <si>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</si>
  <si>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</si>
  <si>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</si>
  <si>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</si>
  <si>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</si>
  <si>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</si>
  <si>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</si>
  <si>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</si>
  <si>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</si>
  <si>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</si>
  <si>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</si>
  <si>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</si>
  <si>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</si>
  <si>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</si>
  <si>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</si>
  <si>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</si>
  <si>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</si>
  <si>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</si>
  <si>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</si>
  <si>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</si>
  <si>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</si>
  <si>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</si>
  <si>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</si>
  <si>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</si>
  <si>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</si>
  <si>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</si>
  <si>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</si>
  <si>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</si>
  <si>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</si>
  <si>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</si>
  <si>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</si>
  <si>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</si>
  <si>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</si>
  <si>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</si>
  <si>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</si>
  <si>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</si>
  <si>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</si>
  <si>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</si>
  <si>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</si>
  <si>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</si>
  <si>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</si>
  <si>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</si>
  <si>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</si>
  <si>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</si>
  <si>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</si>
  <si>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</si>
  <si>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</si>
  <si>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</si>
  <si>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</si>
  <si>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</si>
  <si>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</si>
  <si>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</si>
  <si>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</si>
  <si>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</si>
  <si>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</si>
  <si>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</si>
  <si>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</si>
  <si>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</si>
  <si>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</si>
  <si>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</si>
  <si>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</si>
  <si>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</si>
  <si>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</si>
  <si>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</si>
  <si>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</si>
  <si>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</si>
  <si>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</si>
  <si>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</si>
  <si>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</si>
  <si>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</si>
  <si>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</si>
  <si>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</si>
  <si>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</si>
  <si>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</si>
  <si>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</si>
  <si>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</si>
  <si>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</si>
  <si>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</si>
  <si>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</si>
  <si>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</si>
  <si>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</si>
  <si>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</si>
  <si>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</si>
  <si>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</si>
  <si>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</si>
  <si>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</si>
  <si>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</si>
  <si>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</si>
  <si>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</si>
  <si>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</si>
  <si>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</si>
  <si>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</si>
  <si>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</si>
  <si>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</si>
  <si>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</si>
  <si>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</si>
  <si>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</si>
  <si>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</si>
  <si>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</si>
  <si>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</si>
  <si>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</si>
  <si>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</si>
  <si>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</si>
  <si>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</si>
  <si>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</si>
  <si>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</si>
  <si>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</si>
  <si>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</si>
  <si>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</si>
  <si>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</si>
  <si>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</si>
  <si>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</si>
  <si>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</si>
  <si>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</si>
  <si>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</si>
  <si>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</si>
  <si>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</si>
  <si>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</si>
  <si>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</si>
  <si>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</si>
  <si>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</si>
  <si>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</si>
  <si>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</si>
  <si>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</si>
  <si>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</si>
  <si>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</si>
  <si>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</si>
  <si>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</si>
  <si>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</si>
  <si>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</si>
  <si>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</si>
  <si>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</si>
  <si>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</si>
  <si>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</si>
  <si>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</si>
  <si>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</si>
  <si>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</si>
  <si>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</si>
  <si>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</si>
  <si>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</si>
  <si>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</si>
  <si>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</si>
  <si>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</si>
  <si>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</si>
  <si>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</si>
  <si>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</si>
  <si>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</si>
  <si>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</si>
  <si>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</si>
  <si>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</si>
  <si>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</si>
  <si>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</si>
  <si>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</si>
  <si>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</si>
  <si>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</si>
  <si>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</si>
  <si>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</si>
  <si>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</si>
  <si>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</si>
  <si>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</si>
  <si>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</si>
  <si>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</si>
  <si>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</si>
  <si>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</si>
  <si>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</si>
  <si>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</si>
  <si>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</si>
  <si>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</si>
  <si>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</si>
  <si>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</si>
  <si>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</si>
  <si>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</si>
  <si>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</si>
  <si>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</si>
  <si>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</si>
  <si>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</si>
  <si>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</si>
  <si>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</si>
  <si>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</si>
  <si>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</si>
  <si>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</si>
  <si>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</si>
  <si>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</si>
  <si>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</si>
  <si>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</si>
  <si>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</si>
  <si>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</si>
  <si>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</si>
  <si>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</si>
  <si>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</si>
  <si>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</si>
  <si>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</si>
  <si>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</si>
  <si>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</si>
  <si>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</si>
  <si>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</si>
  <si>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</si>
  <si>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</si>
  <si>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</si>
  <si>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</si>
  <si>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</si>
  <si>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</si>
  <si>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</si>
  <si>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</si>
  <si>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</si>
  <si>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</si>
  <si>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</si>
  <si>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</si>
  <si>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</si>
  <si>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</si>
  <si>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</si>
  <si>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</si>
  <si>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</si>
  <si>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</si>
  <si>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</si>
  <si>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</si>
  <si>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</si>
  <si>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</si>
  <si>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</si>
  <si>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</si>
  <si>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</si>
  <si>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</si>
  <si>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</si>
  <si>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</si>
  <si>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</si>
  <si>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</si>
  <si>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</si>
  <si>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</si>
  <si>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</si>
  <si>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</si>
  <si>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</si>
  <si>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</si>
  <si>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</si>
  <si>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</si>
  <si>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</si>
  <si>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</si>
  <si>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</si>
  <si>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</si>
  <si>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</si>
  <si>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</si>
  <si>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</si>
  <si>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</si>
  <si>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</si>
  <si>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</si>
  <si>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</si>
  <si>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</si>
  <si>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</si>
  <si>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</si>
  <si>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</si>
  <si>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</si>
  <si>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</si>
  <si>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</si>
  <si>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</si>
  <si>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</si>
  <si>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</si>
  <si>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</si>
  <si>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</si>
  <si>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</si>
  <si>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</si>
  <si>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</si>
  <si>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</si>
  <si>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</si>
  <si>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</si>
  <si>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</si>
  <si>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</si>
  <si>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</si>
  <si>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</si>
  <si>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</si>
  <si>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</si>
  <si>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</si>
  <si>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</si>
  <si>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</si>
  <si>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</si>
  <si>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</si>
  <si>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</si>
  <si>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</si>
  <si>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</si>
  <si>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</si>
  <si>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</si>
  <si>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</si>
  <si>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</si>
  <si>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</si>
  <si>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</si>
  <si>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</si>
  <si>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</si>
  <si>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</si>
  <si>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</si>
  <si>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</si>
  <si>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</si>
  <si>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</si>
  <si>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</si>
  <si>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</si>
  <si>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</si>
  <si>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</si>
  <si>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</si>
  <si>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</si>
  <si>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</si>
  <si>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</si>
  <si>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</si>
  <si>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</si>
  <si>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</si>
  <si>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</si>
  <si>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</si>
  <si>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</si>
  <si>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</si>
  <si>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</si>
  <si>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</si>
  <si>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</si>
  <si>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</si>
  <si>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</si>
  <si>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</si>
  <si>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</si>
  <si>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</si>
  <si>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</si>
  <si>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</si>
  <si>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</si>
  <si>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</si>
  <si>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</si>
  <si>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</si>
  <si>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</si>
  <si>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</si>
  <si>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</si>
  <si>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</si>
  <si>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</si>
  <si>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</si>
  <si>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</si>
  <si>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</si>
  <si>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</si>
  <si>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</si>
  <si>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</si>
  <si>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</si>
  <si>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</si>
  <si>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</si>
  <si>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</si>
  <si>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</si>
  <si>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</si>
  <si>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</si>
  <si>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</si>
  <si>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</si>
  <si>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</si>
  <si>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</si>
  <si>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</si>
  <si>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</si>
  <si>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</si>
  <si>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</si>
  <si>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</si>
  <si>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</si>
  <si>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</si>
  <si>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</si>
  <si>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</si>
  <si>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</si>
  <si>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</si>
  <si>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</si>
  <si>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</si>
  <si>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</si>
  <si>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</si>
  <si>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</si>
  <si>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</si>
  <si>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</si>
  <si>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</si>
  <si>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</si>
  <si>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</si>
  <si>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</si>
  <si>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</si>
  <si>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</si>
  <si>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</si>
  <si>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</si>
  <si>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</si>
  <si>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</si>
  <si>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</si>
  <si>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</si>
  <si>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</si>
  <si>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</si>
  <si>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</si>
  <si>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</si>
  <si>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</si>
  <si>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</si>
  <si>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</si>
  <si>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</si>
  <si>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</si>
  <si>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</si>
  <si>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</si>
  <si>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</si>
  <si>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</si>
  <si>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</si>
  <si>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</si>
  <si>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</si>
  <si>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</si>
  <si>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</si>
  <si>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</si>
  <si>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</si>
  <si>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</si>
  <si>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</si>
  <si>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</si>
  <si>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</si>
  <si>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</si>
  <si>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</si>
  <si>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</si>
  <si>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</si>
  <si>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</si>
  <si>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</si>
  <si>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</si>
  <si>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</si>
  <si>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</si>
  <si>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</si>
  <si>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</si>
  <si>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</si>
  <si>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</si>
  <si>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</si>
  <si>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</si>
  <si>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</si>
  <si>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</si>
  <si>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</si>
  <si>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</si>
  <si>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</si>
  <si>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</si>
  <si>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</si>
  <si>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</si>
  <si>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</si>
  <si>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</si>
  <si>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</si>
  <si>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</si>
  <si>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</si>
  <si>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</si>
  <si>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</si>
  <si>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</si>
  <si>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</si>
  <si>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</si>
  <si>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</si>
  <si>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</si>
  <si>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</si>
  <si>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</si>
  <si>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</si>
  <si>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</si>
  <si>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</si>
  <si>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</si>
  <si>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</si>
  <si>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</si>
  <si>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</si>
  <si>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</si>
  <si>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</si>
  <si>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</si>
  <si>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</si>
  <si>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</si>
  <si>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</si>
  <si>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</si>
  <si>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</si>
  <si>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</si>
  <si>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</si>
  <si>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</si>
  <si>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</si>
  <si>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</si>
  <si>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</si>
  <si>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</si>
  <si>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</si>
  <si>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</si>
  <si>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</si>
  <si>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</si>
  <si>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</si>
  <si>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</si>
  <si>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</si>
  <si>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</si>
  <si>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</si>
  <si>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</si>
  <si>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</si>
  <si>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</si>
  <si>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</si>
  <si>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</si>
  <si>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</si>
  <si>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</si>
  <si>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</si>
  <si>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</si>
  <si>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</si>
  <si>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</si>
  <si>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</si>
  <si>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</si>
  <si>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</si>
  <si>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</si>
  <si>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</si>
  <si>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</si>
  <si>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</si>
  <si>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</si>
  <si>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</si>
  <si>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</si>
  <si>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</si>
  <si>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</si>
  <si>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</si>
  <si>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</si>
  <si>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</si>
  <si>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</si>
  <si>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</si>
  <si>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</si>
  <si>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</si>
  <si>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</si>
  <si>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</si>
  <si>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</si>
  <si>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</si>
  <si>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</si>
  <si>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</si>
  <si>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</si>
  <si>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</si>
  <si>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</si>
  <si>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</si>
  <si>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</si>
  <si>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</si>
  <si>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</si>
  <si>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</si>
  <si>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</si>
  <si>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</si>
  <si>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</si>
  <si>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</si>
  <si>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</si>
  <si>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</si>
  <si>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</si>
  <si>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</si>
  <si>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</si>
  <si>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</si>
  <si>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</si>
  <si>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</si>
  <si>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</si>
  <si>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</si>
  <si>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</si>
  <si>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</si>
  <si>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</si>
  <si>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</si>
  <si>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</si>
  <si>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</si>
  <si>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</si>
  <si>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</si>
  <si>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</si>
  <si>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</si>
  <si>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</si>
  <si>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</si>
  <si>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</si>
  <si>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</si>
  <si>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</si>
  <si>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</si>
  <si>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</si>
  <si>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</si>
  <si>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</si>
  <si>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</si>
  <si>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</si>
  <si>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</si>
  <si>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</si>
  <si>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</si>
  <si>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</si>
  <si>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</si>
  <si>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</si>
  <si>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</si>
  <si>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</si>
  <si>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</si>
  <si>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</si>
  <si>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</si>
  <si>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</si>
  <si>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</si>
  <si>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</si>
  <si>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</si>
  <si>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</si>
  <si>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</si>
  <si>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</si>
  <si>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</si>
  <si>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</si>
  <si>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</si>
  <si>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</si>
  <si>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</si>
  <si>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</si>
  <si>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</si>
  <si>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</si>
  <si>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</si>
  <si>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</si>
  <si>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</si>
  <si>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</si>
  <si>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</si>
  <si>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</si>
  <si>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</si>
  <si>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</si>
  <si>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</si>
  <si>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</si>
  <si>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</si>
  <si>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</si>
  <si>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</si>
  <si>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</si>
  <si>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</si>
  <si>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</si>
  <si>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</si>
  <si>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</si>
  <si>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</si>
  <si>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</si>
  <si>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</si>
  <si>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</si>
  <si>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</si>
  <si>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</si>
  <si>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</si>
  <si>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</si>
  <si>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</si>
  <si>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</si>
  <si>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</si>
  <si>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</si>
  <si>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</si>
  <si>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</si>
  <si>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</si>
  <si>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</si>
  <si>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</si>
  <si>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</si>
  <si>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</si>
  <si>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</si>
  <si>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</si>
  <si>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</si>
  <si>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</si>
  <si>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</si>
  <si>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</si>
  <si>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</si>
  <si>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</si>
  <si>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</si>
  <si>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</si>
  <si>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</si>
  <si>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</si>
  <si>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</si>
  <si>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</si>
  <si>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</si>
  <si>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</si>
  <si>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</si>
  <si>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</si>
  <si>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</si>
  <si>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</si>
  <si>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</si>
  <si>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</si>
  <si>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</si>
  <si>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</si>
  <si>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</si>
  <si>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</si>
  <si>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</si>
  <si>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</si>
  <si>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</si>
  <si>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</si>
  <si>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</si>
  <si>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</si>
  <si>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</si>
  <si>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</si>
  <si>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</si>
  <si>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</si>
  <si>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</si>
  <si>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</si>
  <si>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</si>
  <si>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</si>
  <si>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</si>
  <si>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</si>
  <si>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</si>
  <si>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</si>
  <si>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</si>
  <si>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</si>
  <si>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</si>
  <si>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</si>
  <si>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</si>
  <si>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</si>
  <si>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</si>
  <si>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</si>
  <si>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</si>
  <si>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</si>
  <si>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</si>
  <si>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</si>
  <si>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</si>
  <si>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</si>
  <si>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</si>
  <si>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</si>
  <si>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</si>
  <si>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</si>
  <si>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</si>
  <si>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</si>
  <si>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</si>
  <si>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</si>
  <si>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</si>
  <si>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</si>
  <si>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</si>
  <si>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</si>
  <si>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</si>
  <si>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</si>
  <si>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</si>
  <si>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</si>
  <si>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</si>
  <si>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</si>
  <si>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</si>
  <si>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</si>
  <si>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</si>
  <si>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</si>
  <si>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</si>
  <si>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</si>
  <si>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</si>
  <si>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</si>
  <si>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</si>
  <si>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</si>
  <si>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</si>
  <si>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</si>
  <si>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</si>
  <si>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</si>
  <si>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</si>
  <si>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</si>
  <si>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</si>
  <si>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</si>
  <si>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</si>
  <si>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</si>
  <si>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</si>
  <si>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</si>
  <si>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</si>
  <si>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</si>
  <si>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</si>
  <si>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</si>
  <si>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</si>
  <si>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</si>
  <si>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</si>
  <si>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</si>
  <si>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</si>
  <si>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</si>
  <si>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</si>
  <si>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</si>
  <si>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</si>
  <si>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</si>
  <si>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</si>
  <si>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</si>
  <si>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</si>
  <si>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</si>
  <si>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</si>
  <si>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</si>
  <si>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</si>
  <si>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</si>
  <si>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</si>
  <si>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</si>
  <si>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</si>
  <si>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</si>
  <si>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</si>
  <si>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</si>
  <si>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</si>
  <si>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</si>
  <si>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</si>
  <si>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</si>
  <si>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</si>
  <si>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</si>
  <si>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</si>
  <si>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</si>
  <si>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</si>
  <si>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</si>
  <si>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</si>
  <si>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</si>
  <si>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</si>
  <si>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</si>
  <si>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</si>
  <si>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</si>
  <si>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</si>
  <si>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</si>
  <si>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</si>
  <si>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</si>
  <si>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</si>
  <si>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</si>
  <si>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</si>
  <si>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</si>
  <si>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</si>
  <si>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</si>
  <si>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</si>
  <si>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</si>
  <si>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</si>
  <si>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</si>
  <si>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</si>
  <si>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</si>
  <si>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</si>
  <si>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</si>
  <si>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</si>
  <si>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</si>
  <si>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</si>
  <si>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</si>
  <si>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</si>
  <si>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</si>
  <si>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</si>
  <si>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</si>
  <si>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</si>
  <si>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</si>
  <si>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</si>
  <si>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</si>
  <si>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</si>
  <si>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</si>
  <si>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</si>
  <si>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</si>
  <si>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</si>
  <si>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</si>
  <si>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</si>
  <si>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</si>
  <si>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</si>
  <si>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</si>
  <si>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</si>
  <si>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</si>
  <si>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</si>
  <si>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</si>
  <si>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</si>
  <si>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</si>
  <si>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</si>
  <si>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</si>
  <si>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</si>
  <si>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</si>
  <si>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</si>
  <si>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</si>
  <si>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</si>
  <si>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</si>
  <si>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</si>
  <si>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</si>
  <si>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</si>
  <si>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</si>
  <si>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</si>
  <si>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</si>
  <si>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</si>
  <si>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</si>
  <si>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</si>
  <si>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</si>
  <si>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</si>
  <si>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</si>
  <si>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</si>
  <si>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</si>
  <si>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</si>
  <si>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</si>
  <si>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</si>
  <si>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</si>
  <si>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</si>
  <si>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</si>
  <si>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</si>
  <si>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</si>
  <si>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</si>
  <si>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</si>
  <si>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</si>
  <si>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</si>
  <si>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</si>
  <si>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</si>
  <si>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</si>
  <si>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</si>
  <si>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</si>
  <si>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</si>
  <si>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</si>
  <si>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</si>
  <si>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</si>
  <si>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</si>
  <si>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</si>
  <si>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</si>
  <si>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</si>
  <si>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</si>
  <si>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</si>
  <si>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</si>
  <si>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</si>
  <si>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</si>
  <si>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</si>
  <si>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</si>
  <si>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</si>
  <si>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</si>
  <si>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</si>
  <si>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</si>
  <si>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</si>
  <si>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</si>
  <si>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</si>
  <si>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</si>
  <si>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</si>
  <si>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</si>
  <si>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</si>
  <si>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</si>
  <si>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</si>
  <si>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</si>
  <si>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</si>
  <si>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</si>
  <si>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</si>
  <si>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</si>
  <si>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</si>
  <si>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</si>
  <si>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</si>
  <si>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</si>
  <si>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</si>
  <si>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</si>
  <si>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</si>
  <si>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</si>
  <si>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</si>
  <si>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</si>
  <si>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</si>
  <si>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</si>
  <si>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</si>
  <si>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</si>
  <si>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</si>
  <si>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</si>
  <si>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</si>
  <si>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</si>
  <si>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</si>
  <si>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</si>
  <si>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</si>
  <si>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</si>
  <si>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</si>
  <si>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</si>
  <si>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</si>
  <si>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</si>
  <si>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</si>
  <si>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</si>
  <si>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</si>
  <si>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</si>
  <si>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</si>
  <si>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</si>
  <si>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</si>
  <si>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</si>
  <si>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</si>
  <si>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</si>
  <si>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</si>
  <si>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</si>
  <si>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</si>
  <si>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</si>
  <si>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</si>
  <si>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</si>
  <si>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</si>
  <si>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</si>
  <si>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</si>
  <si>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</si>
  <si>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</si>
  <si>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</si>
  <si>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</si>
  <si>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</si>
  <si>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</si>
  <si>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</si>
  <si>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</si>
  <si>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</si>
  <si>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</si>
  <si>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</si>
  <si>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</si>
  <si>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</si>
  <si>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</si>
  <si>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</si>
  <si>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</si>
  <si>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</si>
  <si>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</si>
  <si>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</si>
  <si>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</si>
  <si>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</si>
  <si>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</si>
  <si>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</si>
  <si>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</si>
  <si>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</si>
  <si>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</si>
  <si>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</si>
  <si>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</si>
  <si>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</si>
  <si>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</si>
  <si>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</si>
  <si>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</si>
  <si>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</si>
  <si>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</si>
  <si>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</si>
  <si>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</si>
  <si>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</si>
  <si>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</si>
  <si>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</si>
  <si>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</si>
  <si>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</si>
  <si>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</si>
  <si>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</si>
  <si>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</si>
  <si>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</si>
  <si>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</si>
  <si>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</si>
  <si>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</si>
  <si>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</si>
  <si>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</si>
  <si>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</si>
  <si>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</si>
  <si>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</si>
  <si>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</si>
  <si>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</si>
  <si>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</si>
  <si>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</si>
  <si>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</si>
  <si>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</si>
  <si>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</si>
  <si>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</si>
  <si>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</si>
  <si>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</si>
  <si>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</si>
  <si>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</si>
  <si>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</si>
  <si>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</si>
  <si>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</si>
  <si>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</si>
  <si>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</si>
  <si>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</si>
  <si>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</si>
  <si>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</si>
  <si>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</si>
  <si>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</si>
  <si>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</si>
  <si>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</si>
  <si>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</si>
  <si>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</si>
  <si>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</si>
  <si>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</si>
  <si>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</si>
  <si>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</si>
  <si>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</si>
  <si>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</si>
  <si>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</si>
  <si>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</si>
  <si>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</si>
  <si>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</si>
  <si>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</si>
  <si>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</si>
  <si>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</si>
  <si>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</si>
  <si>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</si>
  <si>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</si>
  <si>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</si>
  <si>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</si>
  <si>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</si>
  <si>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</si>
  <si>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</si>
  <si>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</si>
  <si>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</si>
  <si>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</si>
  <si>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</si>
  <si>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</si>
  <si>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</si>
  <si>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</si>
  <si>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</si>
  <si>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</si>
  <si>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</si>
  <si>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</si>
  <si>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</si>
  <si>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</si>
  <si>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</si>
  <si>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</si>
  <si>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</si>
  <si>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</si>
  <si>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</si>
  <si>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</si>
  <si>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</si>
  <si>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</si>
  <si>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</si>
  <si>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</si>
  <si>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</si>
  <si>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</si>
  <si>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</si>
  <si>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</si>
  <si>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</si>
  <si>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</si>
  <si>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</si>
  <si>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</si>
  <si>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</si>
  <si>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</si>
  <si>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</si>
  <si>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</si>
  <si>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</si>
  <si>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</si>
  <si>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</si>
  <si>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</si>
  <si>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</si>
  <si>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</si>
  <si>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</si>
  <si>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</si>
  <si>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</si>
  <si>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</si>
  <si>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</si>
  <si>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</si>
  <si>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</si>
  <si>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</si>
  <si>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</si>
  <si>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</si>
  <si>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</si>
  <si>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</si>
  <si>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</si>
  <si>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</si>
  <si>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</si>
  <si>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</si>
  <si>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</si>
  <si>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</si>
  <si>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</si>
  <si>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</si>
  <si>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</si>
  <si>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</si>
  <si>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</si>
  <si>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</si>
  <si>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</si>
  <si>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</si>
  <si>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</si>
  <si>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</si>
  <si>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</si>
  <si>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</si>
  <si>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</si>
  <si>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</si>
  <si>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</si>
  <si>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</si>
  <si>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</si>
  <si>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</si>
  <si>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</si>
  <si>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</si>
  <si>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</si>
  <si>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</si>
  <si>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</si>
  <si>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</si>
  <si>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</si>
  <si>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</si>
  <si>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</si>
  <si>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</si>
  <si>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</si>
  <si>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</si>
  <si>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</si>
  <si>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</si>
  <si>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</si>
  <si>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</si>
  <si>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</si>
  <si>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</si>
  <si>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</si>
  <si>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</si>
  <si>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</si>
  <si>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</si>
  <si>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</si>
  <si>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</si>
  <si>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</si>
  <si>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</si>
  <si>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</si>
  <si>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</si>
  <si>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</si>
  <si>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</si>
  <si>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</si>
  <si>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</si>
  <si>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</si>
  <si>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</si>
  <si>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</si>
  <si>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</si>
  <si>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</si>
  <si>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</si>
  <si>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</si>
  <si>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</si>
  <si>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</si>
  <si>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</si>
  <si>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</si>
  <si>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</si>
  <si>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</si>
  <si>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</si>
  <si>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</si>
  <si>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</si>
  <si>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</si>
  <si>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</si>
  <si>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</si>
  <si>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</si>
  <si>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</si>
  <si>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</si>
  <si>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</si>
  <si>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</si>
  <si>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</si>
  <si>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</si>
  <si>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</si>
  <si>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</si>
  <si>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</si>
  <si>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</si>
  <si>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</si>
  <si>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</si>
  <si>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</si>
  <si>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</si>
  <si>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</si>
  <si>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</si>
  <si>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</si>
  <si>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</si>
  <si>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</si>
  <si>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</si>
  <si>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</si>
  <si>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</si>
  <si>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</si>
  <si>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</si>
  <si>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</si>
  <si>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</si>
  <si>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</si>
  <si>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</si>
  <si>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</si>
  <si>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</si>
  <si>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</si>
  <si>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</si>
  <si>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</si>
  <si>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</si>
  <si>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</si>
  <si>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</si>
  <si>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</si>
  <si>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</si>
  <si>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</si>
  <si>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</si>
  <si>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</si>
  <si>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</si>
  <si>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</si>
  <si>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</si>
  <si>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</si>
  <si>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</si>
  <si>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</si>
  <si>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</si>
  <si>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</si>
  <si>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</si>
  <si>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</si>
  <si>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</si>
  <si>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</si>
  <si>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</si>
  <si>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</si>
  <si>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</si>
  <si>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</si>
  <si>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</si>
  <si>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</si>
  <si>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</si>
  <si>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</si>
  <si>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</si>
  <si>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</si>
  <si>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</si>
  <si>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</si>
  <si>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</si>
  <si>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</si>
  <si>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</si>
  <si>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</si>
  <si>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</si>
  <si>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</si>
  <si>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</si>
  <si>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</si>
  <si>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</si>
  <si>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</si>
  <si>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</si>
  <si>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</si>
  <si>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</si>
  <si>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</si>
  <si>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</si>
  <si>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</si>
  <si>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</si>
  <si>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</si>
  <si>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</si>
  <si>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</si>
  <si>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</si>
  <si>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</si>
  <si>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</si>
  <si>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</si>
  <si>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</si>
  <si>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</si>
  <si>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</si>
  <si>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</si>
  <si>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</si>
  <si>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</si>
  <si>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</si>
  <si>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</si>
  <si>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</si>
  <si>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</si>
  <si>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</si>
  <si>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</si>
  <si>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</si>
  <si>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</si>
  <si>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</si>
  <si>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</si>
  <si>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</si>
  <si>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</si>
  <si>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</si>
  <si>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</si>
  <si>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</si>
  <si>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</si>
  <si>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</si>
  <si>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</si>
  <si>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</si>
  <si>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</si>
  <si>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</si>
  <si>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</si>
  <si>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</si>
  <si>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</si>
  <si>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</si>
  <si>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</si>
  <si>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</si>
  <si>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</si>
  <si>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</si>
  <si>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</si>
  <si>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</si>
  <si>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</si>
  <si>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</si>
  <si>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</si>
  <si>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</si>
  <si>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</si>
  <si>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</si>
  <si>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</si>
  <si>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</si>
  <si>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</si>
  <si>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</si>
  <si>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</si>
  <si>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</si>
  <si>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</si>
  <si>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</si>
  <si>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</si>
  <si>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</si>
  <si>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</si>
  <si>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</si>
  <si>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</si>
  <si>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</si>
  <si>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</si>
  <si>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</si>
  <si>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</si>
  <si>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</si>
  <si>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</si>
  <si>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</si>
  <si>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</si>
  <si>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</si>
  <si>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</si>
  <si>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</si>
  <si>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</si>
  <si>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</si>
  <si>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</si>
  <si>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</si>
  <si>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</si>
  <si>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</si>
  <si>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</si>
  <si>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</si>
  <si>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</si>
  <si>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</si>
  <si>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</si>
  <si>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</si>
  <si>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</si>
  <si>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</si>
  <si>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</si>
  <si>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</si>
  <si>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</si>
  <si>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</si>
  <si>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</si>
  <si>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</si>
  <si>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</si>
  <si>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</si>
  <si>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</si>
  <si>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</si>
  <si>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</si>
  <si>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</si>
  <si>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</si>
  <si>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</si>
  <si>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</si>
  <si>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</si>
  <si>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</si>
  <si>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</si>
  <si>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</si>
  <si>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</si>
  <si>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</si>
  <si>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</si>
  <si>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</si>
  <si>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</si>
  <si>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</si>
  <si>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</si>
  <si>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</si>
  <si>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</si>
  <si>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</si>
  <si>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</si>
  <si>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</si>
  <si>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</si>
  <si>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</si>
  <si>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</si>
  <si>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</si>
  <si>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</si>
  <si>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</si>
  <si>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</si>
  <si>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</si>
  <si>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</si>
  <si>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</si>
  <si>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</si>
  <si>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</si>
  <si>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</si>
  <si>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</si>
  <si>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</si>
  <si>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</si>
  <si>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</si>
  <si>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</si>
  <si>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</si>
  <si>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</si>
  <si>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</si>
  <si>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</si>
  <si>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</si>
  <si>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</si>
  <si>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</si>
  <si>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</si>
  <si>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</si>
  <si>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</si>
  <si>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</si>
  <si>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</si>
  <si>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</si>
  <si>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</si>
  <si>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</si>
  <si>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</si>
  <si>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</si>
  <si>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</si>
  <si>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</si>
  <si>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</si>
  <si>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</si>
  <si>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</si>
  <si>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</si>
  <si>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</si>
  <si>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</si>
  <si>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</si>
  <si>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</si>
  <si>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</si>
  <si>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</si>
  <si>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</si>
  <si>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</si>
  <si>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</si>
  <si>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</si>
  <si>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</si>
  <si>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</si>
  <si>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</si>
  <si>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</si>
  <si>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</si>
  <si>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</si>
  <si>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</si>
  <si>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</si>
  <si>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</si>
  <si>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</si>
  <si>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</si>
  <si>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</si>
  <si>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</si>
  <si>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</si>
  <si>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</si>
  <si>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</si>
  <si>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</si>
  <si>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</si>
  <si>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</si>
  <si>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</si>
  <si>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</si>
  <si>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</si>
  <si>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</si>
  <si>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</si>
  <si>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</si>
  <si>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</si>
  <si>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</si>
  <si>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</si>
  <si>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</si>
  <si>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</si>
  <si>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</si>
  <si>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</si>
  <si>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</si>
  <si>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</si>
  <si>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</si>
  <si>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</si>
  <si>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</si>
  <si>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</si>
  <si>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</si>
  <si>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</si>
  <si>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</si>
  <si>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</si>
  <si>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</si>
  <si>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</si>
  <si>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</si>
  <si>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</si>
  <si>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</si>
  <si>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</si>
  <si>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</si>
  <si>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</si>
  <si>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</si>
  <si>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</si>
  <si>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</si>
  <si>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</si>
  <si>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</si>
  <si>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</si>
  <si>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</si>
  <si>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</si>
  <si>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</si>
  <si>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</si>
  <si>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</si>
  <si>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</si>
  <si>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</si>
  <si>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</si>
  <si>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</si>
  <si>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</si>
  <si>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</si>
  <si>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</si>
  <si>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</si>
  <si>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</si>
  <si>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</si>
  <si>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</si>
  <si>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</si>
  <si>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</si>
  <si>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</si>
  <si>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</si>
  <si>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</si>
  <si>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</si>
  <si>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</si>
  <si>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</si>
  <si>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</si>
  <si>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</si>
  <si>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</si>
  <si>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</si>
  <si>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</si>
  <si>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</si>
  <si>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</si>
  <si>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</si>
  <si>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</si>
  <si>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</si>
  <si>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</si>
  <si>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</si>
  <si>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</si>
  <si>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</si>
  <si>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</si>
  <si>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</si>
  <si>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</si>
  <si>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</si>
  <si>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</si>
  <si>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</si>
  <si>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</si>
  <si>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</si>
  <si>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</si>
  <si>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</si>
  <si>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</si>
  <si>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</si>
  <si>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</si>
  <si>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</si>
  <si>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</si>
  <si>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</si>
  <si>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</si>
  <si>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</si>
  <si>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</si>
  <si>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</si>
  <si>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</si>
  <si>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</si>
  <si>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</si>
  <si>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</si>
  <si>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</si>
  <si>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</si>
  <si>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</si>
  <si>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</si>
  <si>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</si>
  <si>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</si>
  <si>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</si>
  <si>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</si>
  <si>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</si>
  <si>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</si>
  <si>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</si>
  <si>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</si>
  <si>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</si>
  <si>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</si>
  <si>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</si>
  <si>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</si>
  <si>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</si>
  <si>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</si>
  <si>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</si>
  <si>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</si>
  <si>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</si>
  <si>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</si>
  <si>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</si>
  <si>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</si>
  <si>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</si>
  <si>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</si>
  <si>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</si>
  <si>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</si>
  <si>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</si>
  <si>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</si>
  <si>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</si>
  <si>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</si>
  <si>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</si>
  <si>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</si>
  <si>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</si>
  <si>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</si>
  <si>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</si>
  <si>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</si>
  <si>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</si>
  <si>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</si>
  <si>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</si>
  <si>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</si>
  <si>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</si>
  <si>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</si>
  <si>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</si>
  <si>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</si>
  <si>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</si>
  <si>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</si>
  <si>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</si>
  <si>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</si>
  <si>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</si>
  <si>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</si>
  <si>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</si>
  <si>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</si>
  <si>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</si>
  <si>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</si>
  <si>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</si>
  <si>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</si>
  <si>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</si>
  <si>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</si>
  <si>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</si>
  <si>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</si>
  <si>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</si>
  <si>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</si>
  <si>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</si>
  <si>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</si>
  <si>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</si>
  <si>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</si>
  <si>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</si>
  <si>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</si>
  <si>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</si>
  <si>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</si>
  <si>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</si>
  <si>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</si>
  <si>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</si>
  <si>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</si>
  <si>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</si>
  <si>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</si>
  <si>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</si>
  <si>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</si>
  <si>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</si>
  <si>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</si>
  <si>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</si>
  <si>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</si>
  <si>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</si>
  <si>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</si>
  <si>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</si>
  <si>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</si>
  <si>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</si>
  <si>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</si>
  <si>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</si>
  <si>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</si>
  <si>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</si>
  <si>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</si>
  <si>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</si>
  <si>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</si>
  <si>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</si>
  <si>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</si>
  <si>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</si>
  <si>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</si>
  <si>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</si>
  <si>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</si>
  <si>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</si>
  <si>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</si>
  <si>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</si>
  <si>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</si>
  <si>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</si>
  <si>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</si>
  <si>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</si>
  <si>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</si>
  <si>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</si>
  <si>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</si>
  <si>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</si>
  <si>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</si>
  <si>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</si>
  <si>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</si>
  <si>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</si>
  <si>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</si>
  <si>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</si>
  <si>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</si>
  <si>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</si>
  <si>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</si>
  <si>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</si>
  <si>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</si>
  <si>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</si>
  <si>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</si>
  <si>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</si>
  <si>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</si>
  <si>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</si>
  <si>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</si>
  <si>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</si>
  <si>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</si>
  <si>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</si>
  <si>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</si>
  <si>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</si>
  <si>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</si>
  <si>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</si>
  <si>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</si>
  <si>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</si>
  <si>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</si>
  <si>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</si>
  <si>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</si>
  <si>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</si>
  <si>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</si>
  <si>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</si>
  <si>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</si>
  <si>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</si>
  <si>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</si>
  <si>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</si>
  <si>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</si>
  <si>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</si>
  <si>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</si>
  <si>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</si>
  <si>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</si>
  <si>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</si>
  <si>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</si>
  <si>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</si>
  <si>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</si>
  <si>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</si>
  <si>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</si>
  <si>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</si>
  <si>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</si>
  <si>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</si>
  <si>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</si>
  <si>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</si>
  <si>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</si>
  <si>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</si>
  <si>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</si>
  <si>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</si>
  <si>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</si>
  <si>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</si>
  <si>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</si>
  <si>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</si>
  <si>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</si>
  <si>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</si>
  <si>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</si>
  <si>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</si>
  <si>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</si>
  <si>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</si>
  <si>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</si>
  <si>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</si>
  <si>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</si>
  <si>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</si>
  <si>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</si>
  <si>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</si>
  <si>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</si>
  <si>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</si>
  <si>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</si>
  <si>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</si>
  <si>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</si>
  <si>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</si>
  <si>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</si>
  <si>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</si>
  <si>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</si>
  <si>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</si>
  <si>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</si>
  <si>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</si>
  <si>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</si>
  <si>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</si>
  <si>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</si>
  <si>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</si>
  <si>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</si>
  <si>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</si>
  <si>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</si>
  <si>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</si>
  <si>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</si>
  <si>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</si>
  <si>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</si>
  <si>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</si>
  <si>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</si>
  <si>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</si>
  <si>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</si>
  <si>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</si>
  <si>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</si>
  <si>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</si>
  <si>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</si>
  <si>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</si>
  <si>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</si>
  <si>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</si>
  <si>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</si>
  <si>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</si>
  <si>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</si>
  <si>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</si>
  <si>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</si>
  <si>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</si>
  <si>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</si>
  <si>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</si>
  <si>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</si>
  <si>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</si>
  <si>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</si>
  <si>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</si>
  <si>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</si>
  <si>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</si>
  <si>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</si>
  <si>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</si>
  <si>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</si>
  <si>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</si>
  <si>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</si>
  <si>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</si>
  <si>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</si>
  <si>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</si>
  <si>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</si>
  <si>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</si>
  <si>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</si>
  <si>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</si>
  <si>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</si>
  <si>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</si>
  <si>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</si>
  <si>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</si>
  <si>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</si>
  <si>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</si>
  <si>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</si>
  <si>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</si>
  <si>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</si>
  <si>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</si>
  <si>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</si>
  <si>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</si>
  <si>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</si>
  <si>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</si>
  <si>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</si>
  <si>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</si>
  <si>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</si>
  <si>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</si>
  <si>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</si>
  <si>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</si>
  <si>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</si>
  <si>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</si>
  <si>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</si>
  <si>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</si>
  <si>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</si>
  <si>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</si>
  <si>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</si>
  <si>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</si>
  <si>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</si>
  <si>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</si>
  <si>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</si>
  <si>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</si>
  <si>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</si>
  <si>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</si>
  <si>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</si>
  <si>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</si>
  <si>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</si>
  <si>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</si>
  <si>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</si>
  <si>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</si>
  <si>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</si>
  <si>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</si>
  <si>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</si>
  <si>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</si>
  <si>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</si>
  <si>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</si>
  <si>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</si>
  <si>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</si>
  <si>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</si>
  <si>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</si>
  <si>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</si>
  <si>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</si>
  <si>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</si>
  <si>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</si>
  <si>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</si>
  <si>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</si>
  <si>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</si>
  <si>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</si>
  <si>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</si>
  <si>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</si>
  <si>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</si>
  <si>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</si>
  <si>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</si>
  <si>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</si>
  <si>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</si>
  <si>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</si>
  <si>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</si>
  <si>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</si>
  <si>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</si>
  <si>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</si>
  <si>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</si>
  <si>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</si>
  <si>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</si>
  <si>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</si>
  <si>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</si>
  <si>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</si>
  <si>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</si>
  <si>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</si>
  <si>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</si>
  <si>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</si>
  <si>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</si>
  <si>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</si>
  <si>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</si>
  <si>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</si>
  <si>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</si>
  <si>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</si>
  <si>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</si>
  <si>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</si>
  <si>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</si>
  <si>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</si>
  <si>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</si>
  <si>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</si>
  <si>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</si>
  <si>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</si>
  <si>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</si>
  <si>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</si>
  <si>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</si>
  <si>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</si>
  <si>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</si>
  <si>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</si>
  <si>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</si>
  <si>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</si>
  <si>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</si>
  <si>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</si>
  <si>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</si>
  <si>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</si>
  <si>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</si>
  <si>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</si>
  <si>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</si>
  <si>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</si>
  <si>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</si>
  <si>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</si>
  <si>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</si>
  <si>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</si>
  <si>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</si>
  <si>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</si>
  <si>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</si>
  <si>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</si>
  <si>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</si>
  <si>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</si>
  <si>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</si>
  <si>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</si>
  <si>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</si>
  <si>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</si>
  <si>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</si>
  <si>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</si>
  <si>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</si>
  <si>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</si>
  <si>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</si>
  <si>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</si>
  <si>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</si>
  <si>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</si>
  <si>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</si>
  <si>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</si>
  <si>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</si>
  <si>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</si>
  <si>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</si>
  <si>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</si>
  <si>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</si>
  <si>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</si>
  <si>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</si>
  <si>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</si>
  <si>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</si>
  <si>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</si>
  <si>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</si>
  <si>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</si>
  <si>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</si>
  <si>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</si>
  <si>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</si>
  <si>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</si>
  <si>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</si>
  <si>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</si>
  <si>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</si>
  <si>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</si>
  <si>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</si>
  <si>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</si>
  <si>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</si>
  <si>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</si>
  <si>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</si>
  <si>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</si>
  <si>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</si>
  <si>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</si>
  <si>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</si>
  <si>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</si>
  <si>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</si>
  <si>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</si>
  <si>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</si>
  <si>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</si>
  <si>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</si>
  <si>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</si>
  <si>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</si>
  <si>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</si>
  <si>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</si>
  <si>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</si>
  <si>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</si>
  <si>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</si>
  <si>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</si>
  <si>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</si>
  <si>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</si>
  <si>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</si>
  <si>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</si>
  <si>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</si>
  <si>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</si>
  <si>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</si>
  <si>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</si>
  <si>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</si>
  <si>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</si>
  <si>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</si>
  <si>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</si>
  <si>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</si>
  <si>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</si>
  <si>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</si>
  <si>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</si>
  <si>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</si>
  <si>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</si>
  <si>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</si>
  <si>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</si>
  <si>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</si>
  <si>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</si>
  <si>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</si>
  <si>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</si>
  <si>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</si>
  <si>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</si>
  <si>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</si>
  <si>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</si>
  <si>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</si>
  <si>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</si>
  <si>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</si>
  <si>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</si>
  <si>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</si>
  <si>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</si>
  <si>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</si>
  <si>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</si>
  <si>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</si>
  <si>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</si>
  <si>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</si>
  <si>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</si>
  <si>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</si>
  <si>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</si>
  <si>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</si>
  <si>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</si>
  <si>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</si>
  <si>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</si>
  <si>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</si>
  <si>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</si>
  <si>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</si>
  <si>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</si>
  <si>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</si>
  <si>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</si>
  <si>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</si>
  <si>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</si>
  <si>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</si>
  <si>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</si>
  <si>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</si>
  <si>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</si>
  <si>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</si>
  <si>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</si>
  <si>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</si>
  <si>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</si>
  <si>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</si>
  <si>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</si>
  <si>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</si>
  <si>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</si>
  <si>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</si>
  <si>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</si>
  <si>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</si>
  <si>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</si>
  <si>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</si>
  <si>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</si>
  <si>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</si>
  <si>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</si>
  <si>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</si>
  <si>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</si>
  <si>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</si>
  <si>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</si>
  <si>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</si>
  <si>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</si>
  <si>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</si>
  <si>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</si>
  <si>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</si>
  <si>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</si>
  <si>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</si>
  <si>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</si>
  <si>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</si>
  <si>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</si>
  <si>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</si>
  <si>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</si>
  <si>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</si>
  <si>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</si>
  <si>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</si>
  <si>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</si>
  <si>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</si>
  <si>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</si>
  <si>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</si>
  <si>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</si>
  <si>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</si>
  <si>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</si>
  <si>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</si>
  <si>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</si>
  <si>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</si>
  <si>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</si>
  <si>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</si>
  <si>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</si>
  <si>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</si>
  <si>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</si>
  <si>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</si>
  <si>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</si>
  <si>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</si>
  <si>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</si>
  <si>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</si>
  <si>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</si>
  <si>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</si>
  <si>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</si>
  <si>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</si>
  <si>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</si>
  <si>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</si>
  <si>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</si>
  <si>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</si>
  <si>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</si>
  <si>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</si>
  <si>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</si>
  <si>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</si>
  <si>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</si>
  <si>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</si>
  <si>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</si>
  <si>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</si>
  <si>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</si>
  <si>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</si>
  <si>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</si>
  <si>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</si>
  <si>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</si>
  <si>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</si>
  <si>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</si>
  <si>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</si>
  <si>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</si>
  <si>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</si>
  <si>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</si>
  <si>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</si>
  <si>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</si>
  <si>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</si>
  <si>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</si>
  <si>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</si>
  <si>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</si>
  <si>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</si>
  <si>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</si>
  <si>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</si>
  <si>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</si>
  <si>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</si>
  <si>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</si>
  <si>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</si>
  <si>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</si>
  <si>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</si>
  <si>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</si>
  <si>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</si>
  <si>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</si>
  <si>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</si>
  <si>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</si>
  <si>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</si>
  <si>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</si>
  <si>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</si>
  <si>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</si>
  <si>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</si>
  <si>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</si>
  <si>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</si>
  <si>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</si>
  <si>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</si>
  <si>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</si>
  <si>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</si>
  <si>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</si>
  <si>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</si>
  <si>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</si>
  <si>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</si>
  <si>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</si>
  <si>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</si>
  <si>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</si>
  <si>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</si>
  <si>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</si>
  <si>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</si>
  <si>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</si>
  <si>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</si>
  <si>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</si>
  <si>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</si>
  <si>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</si>
  <si>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</si>
  <si>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</si>
  <si>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</si>
  <si>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</si>
  <si>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</si>
  <si>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</si>
  <si>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</si>
  <si>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</si>
  <si>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</si>
  <si>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</si>
  <si>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</si>
  <si>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</si>
  <si>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</si>
  <si>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</si>
  <si>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</si>
  <si>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</si>
  <si>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</si>
  <si>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</si>
  <si>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</si>
  <si>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</si>
  <si>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</si>
  <si>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</si>
  <si>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</si>
  <si>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</si>
  <si>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</si>
  <si>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</si>
  <si>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</si>
  <si>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</si>
  <si>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</si>
  <si>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</si>
  <si>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</si>
  <si>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</si>
  <si>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</si>
  <si>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</si>
  <si>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</si>
  <si>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</si>
  <si>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</si>
  <si>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</si>
  <si>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</si>
  <si>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</si>
  <si>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</si>
  <si>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</si>
  <si>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</si>
  <si>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</si>
  <si>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</si>
  <si>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</si>
  <si>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</si>
  <si>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</si>
  <si>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</si>
  <si>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</si>
  <si>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</si>
  <si>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</si>
  <si>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</si>
  <si>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</si>
  <si>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</si>
  <si>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</si>
  <si>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</si>
  <si>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</si>
  <si>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</si>
  <si>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</si>
  <si>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</si>
  <si>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</si>
  <si>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</si>
  <si>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</si>
  <si>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</si>
  <si>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</si>
  <si>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</si>
  <si>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</si>
  <si>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</si>
  <si>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</si>
  <si>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</si>
  <si>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</si>
  <si>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</si>
  <si>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</si>
  <si>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</si>
  <si>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</si>
  <si>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</si>
  <si>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</si>
  <si>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</si>
  <si>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</si>
  <si>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</si>
  <si>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</si>
  <si>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</si>
  <si>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</si>
  <si>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</si>
  <si>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</si>
  <si>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</si>
  <si>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</si>
  <si>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</si>
  <si>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</si>
  <si>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</si>
  <si>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</si>
  <si>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</si>
  <si>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</si>
  <si>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</si>
  <si>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</si>
  <si>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</si>
  <si>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</si>
  <si>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</si>
  <si>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</si>
  <si>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</si>
  <si>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</si>
  <si>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</si>
  <si>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</si>
  <si>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</si>
  <si>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</si>
  <si>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</si>
  <si>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</si>
  <si>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</si>
  <si>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</si>
  <si>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</si>
  <si>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</si>
  <si>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</si>
  <si>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</si>
  <si>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</si>
  <si>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</si>
  <si>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</si>
  <si>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</si>
  <si>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</si>
  <si>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</si>
  <si>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</si>
  <si>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</si>
  <si>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</si>
  <si>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</si>
  <si>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</si>
  <si>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</si>
  <si>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</si>
  <si>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</si>
  <si>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</si>
  <si>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</si>
  <si>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</si>
  <si>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</si>
  <si>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</si>
  <si>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</si>
  <si>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</si>
  <si>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</si>
  <si>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</si>
  <si>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</si>
  <si>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</si>
  <si>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</si>
  <si>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</si>
  <si>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</si>
  <si>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</si>
  <si>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</si>
  <si>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</si>
  <si>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</si>
  <si>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</si>
  <si>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</si>
  <si>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</si>
  <si>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</si>
  <si>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</si>
  <si>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</si>
  <si>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</si>
  <si>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</si>
  <si>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</si>
  <si>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</si>
  <si>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</si>
  <si>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</si>
  <si>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</si>
  <si>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</si>
  <si>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</si>
  <si>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</si>
  <si>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</si>
  <si>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</si>
  <si>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</si>
  <si>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</si>
  <si>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</si>
  <si>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</si>
  <si>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</si>
  <si>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</si>
  <si>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</si>
  <si>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</si>
  <si>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</si>
  <si>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</si>
  <si>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</si>
  <si>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</si>
  <si>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</si>
  <si>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</si>
  <si>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</si>
  <si>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</si>
  <si>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</si>
  <si>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</si>
  <si>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</si>
  <si>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</si>
  <si>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</si>
  <si>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</si>
  <si>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</si>
  <si>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</si>
  <si>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</si>
  <si>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</si>
  <si>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</si>
  <si>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</si>
  <si>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</si>
  <si>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</si>
  <si>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</si>
  <si>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</si>
  <si>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</si>
  <si>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</si>
  <si>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</si>
  <si>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</si>
  <si>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</si>
  <si>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</si>
  <si>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</si>
  <si>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</si>
  <si>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</si>
  <si>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</si>
  <si>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</si>
  <si>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</si>
  <si>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</si>
  <si>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</si>
  <si>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</si>
  <si>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</si>
  <si>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</si>
  <si>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</si>
  <si>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</si>
  <si>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</si>
  <si>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</si>
  <si>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</si>
  <si>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</si>
  <si>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</si>
  <si>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</si>
  <si>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</si>
  <si>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</si>
  <si>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</si>
  <si>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</si>
  <si>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</si>
  <si>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</si>
  <si>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</si>
  <si>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</si>
  <si>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</si>
  <si>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</si>
  <si>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</si>
  <si>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</si>
  <si>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</si>
  <si>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</si>
  <si>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</si>
  <si>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</si>
  <si>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</si>
  <si>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</si>
  <si>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</si>
  <si>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</si>
  <si>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</si>
  <si>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</si>
  <si>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</si>
  <si>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</si>
  <si>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</si>
  <si>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</si>
  <si>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</si>
  <si>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</si>
  <si>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</si>
  <si>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</si>
  <si>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</si>
  <si>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</si>
  <si>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</si>
  <si>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</si>
  <si>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</si>
  <si>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</si>
  <si>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</si>
  <si>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</si>
  <si>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</si>
  <si>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</si>
  <si>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</si>
  <si>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</si>
  <si>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</si>
  <si>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</si>
  <si>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</si>
  <si>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</si>
  <si>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</si>
  <si>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</si>
  <si>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</si>
  <si>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</si>
  <si>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</si>
  <si>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</si>
  <si>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</si>
  <si>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</si>
  <si>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</si>
  <si>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</si>
  <si>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</si>
  <si>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</si>
  <si>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</si>
  <si>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</si>
  <si>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</si>
  <si>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</si>
  <si>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</si>
  <si>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</si>
  <si>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</si>
  <si>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</si>
  <si>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</si>
  <si>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</si>
  <si>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</si>
  <si>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</si>
  <si>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</si>
  <si>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</si>
  <si>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</si>
  <si>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</si>
  <si>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</si>
  <si>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</si>
  <si>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</si>
  <si>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</si>
  <si>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</si>
  <si>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</si>
  <si>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</si>
  <si>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</si>
  <si>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</si>
  <si>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</si>
  <si>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</si>
  <si>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</si>
  <si>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</si>
  <si>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</si>
  <si>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</si>
  <si>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</si>
  <si>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</si>
  <si>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</si>
  <si>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</si>
  <si>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</si>
  <si>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</si>
  <si>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</si>
  <si>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</si>
  <si>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</si>
  <si>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</si>
  <si>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</si>
  <si>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</si>
  <si>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</si>
  <si>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</si>
  <si>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</si>
  <si>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</si>
  <si>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</si>
  <si>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</si>
  <si>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</si>
  <si>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</si>
  <si>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</si>
  <si>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</si>
  <si>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</si>
  <si>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</si>
  <si>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</si>
  <si>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</si>
  <si>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</si>
  <si>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</si>
  <si>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</si>
  <si>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</si>
  <si>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</si>
  <si>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</si>
  <si>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</si>
  <si>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</si>
  <si>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</si>
  <si>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</si>
  <si>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</si>
  <si>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</si>
  <si>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</si>
  <si>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</si>
  <si>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</si>
  <si>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</si>
  <si>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</si>
  <si>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</si>
  <si>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</si>
  <si>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</si>
  <si>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</si>
  <si>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</si>
  <si>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</si>
  <si>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</si>
  <si>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</si>
  <si>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</si>
  <si>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</si>
  <si>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</si>
  <si>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</si>
  <si>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</si>
  <si>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</si>
  <si>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</si>
  <si>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</si>
  <si>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</si>
  <si>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</si>
  <si>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</si>
  <si>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</si>
  <si>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</si>
  <si>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</si>
  <si>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</si>
  <si>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</si>
  <si>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</si>
  <si>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</si>
  <si>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</si>
  <si>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</si>
  <si>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</si>
  <si>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</si>
  <si>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</si>
  <si>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</si>
  <si>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</si>
  <si>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</si>
  <si>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</si>
  <si>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</si>
  <si>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</si>
  <si>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</si>
  <si>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</si>
  <si>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</si>
  <si>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</si>
  <si>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</si>
  <si>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</si>
  <si>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</si>
  <si>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</si>
  <si>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</si>
  <si>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</si>
  <si>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</si>
  <si>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</si>
  <si>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</si>
  <si>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</si>
  <si>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</si>
  <si>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</si>
  <si>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</si>
  <si>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</si>
  <si>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</si>
  <si>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</si>
  <si>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</si>
  <si>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</si>
  <si>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</si>
  <si>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</si>
  <si>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</si>
  <si>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</si>
  <si>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</si>
  <si>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</si>
  <si>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</si>
  <si>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</si>
  <si>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</si>
  <si>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</si>
  <si>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</si>
  <si>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</si>
  <si>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</si>
  <si>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</si>
  <si>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</si>
  <si>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</si>
  <si>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</si>
  <si>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</si>
  <si>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</si>
  <si>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</si>
  <si>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</si>
  <si>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</si>
  <si>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</si>
  <si>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</si>
  <si>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</si>
  <si>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</si>
  <si>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</si>
  <si>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</si>
  <si>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</si>
  <si>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</si>
  <si>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</si>
  <si>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</si>
  <si>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</si>
  <si>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</si>
  <si>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</si>
  <si>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</si>
  <si>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</si>
  <si>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</si>
  <si>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</si>
  <si>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</si>
  <si>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</si>
  <si>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</si>
  <si>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</si>
  <si>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</si>
  <si>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</si>
  <si>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</si>
  <si>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</si>
  <si>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</si>
  <si>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</si>
  <si>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</si>
  <si>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</si>
  <si>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</si>
  <si>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</si>
  <si>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</si>
  <si>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</si>
  <si>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</si>
  <si>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</si>
  <si>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</si>
  <si>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</si>
  <si>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</si>
  <si>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</si>
  <si>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</si>
  <si>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</si>
  <si>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</si>
  <si>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</si>
  <si>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</si>
  <si>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</si>
  <si>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</si>
  <si>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</si>
  <si>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</si>
  <si>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</si>
  <si>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</si>
  <si>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</si>
  <si>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</si>
  <si>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</si>
  <si>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</si>
  <si>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</si>
  <si>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</si>
  <si>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</si>
  <si>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</si>
  <si>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</si>
  <si>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</si>
  <si>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</si>
  <si>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</si>
  <si>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</si>
  <si>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</si>
  <si>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</si>
  <si>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</si>
  <si>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</si>
  <si>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</si>
  <si>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</si>
  <si>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</si>
  <si>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</si>
  <si>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</si>
  <si>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</si>
  <si>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</si>
  <si>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</si>
  <si>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</si>
  <si>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</si>
  <si>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</si>
  <si>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</si>
  <si>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</si>
  <si>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</si>
  <si>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</si>
  <si>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</si>
  <si>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</si>
  <si>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</si>
  <si>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</si>
  <si>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</si>
  <si>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</si>
  <si>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</si>
  <si>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</si>
  <si>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</si>
  <si>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</si>
  <si>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</si>
  <si>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</si>
  <si>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</si>
  <si>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</si>
  <si>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</si>
  <si>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</si>
  <si>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</si>
  <si>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</si>
  <si>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</si>
  <si>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</si>
  <si>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</si>
  <si>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</si>
  <si>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</si>
  <si>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</si>
  <si>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</si>
  <si>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</si>
  <si>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</si>
  <si>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</si>
  <si>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</si>
  <si>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</si>
  <si>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</si>
  <si>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</si>
  <si>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</si>
  <si>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</si>
  <si>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</si>
  <si>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</si>
  <si>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</si>
  <si>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</si>
  <si>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</si>
  <si>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</si>
  <si>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</si>
  <si>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</si>
  <si>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</si>
  <si>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</si>
  <si>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</si>
  <si>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</si>
  <si>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</si>
  <si>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</si>
  <si>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</si>
  <si>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</si>
  <si>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</si>
  <si>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</si>
  <si>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</si>
  <si>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</si>
  <si>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</si>
  <si>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</si>
  <si>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</si>
  <si>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</si>
  <si>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</si>
  <si>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</si>
  <si>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</si>
  <si>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</si>
  <si>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</si>
  <si>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</si>
  <si>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</si>
  <si>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</si>
  <si>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</si>
  <si>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</si>
  <si>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</si>
  <si>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</si>
  <si>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</si>
  <si>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</si>
  <si>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</si>
  <si>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</si>
  <si>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</si>
  <si>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</si>
  <si>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</si>
  <si>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</si>
  <si>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</si>
  <si>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</si>
  <si>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</si>
  <si>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</si>
  <si>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</si>
  <si>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</si>
  <si>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</si>
  <si>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</si>
  <si>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</si>
  <si>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</si>
  <si>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</si>
  <si>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</si>
  <si>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</si>
  <si>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</si>
  <si>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</si>
  <si>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</si>
  <si>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</si>
  <si>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</si>
  <si>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</si>
  <si>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</si>
  <si>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</si>
  <si>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</si>
  <si>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</si>
  <si>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</si>
  <si>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</si>
  <si>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</si>
  <si>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</si>
  <si>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</si>
  <si>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</si>
  <si>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</si>
  <si>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</si>
  <si>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</si>
  <si>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</si>
  <si>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</si>
  <si>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</si>
  <si>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</si>
  <si>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</si>
  <si>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</si>
  <si>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</si>
  <si>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</si>
  <si>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</si>
  <si>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</si>
  <si>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</si>
  <si>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</si>
  <si>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</si>
  <si>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</si>
  <si>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</si>
  <si>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</si>
  <si>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</si>
  <si>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</si>
  <si>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</si>
  <si>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</si>
  <si>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</si>
  <si>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</si>
  <si>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</si>
  <si>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</si>
  <si>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</si>
  <si>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</si>
  <si>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</si>
  <si>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</si>
  <si>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</si>
  <si>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</si>
  <si>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</si>
  <si>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</si>
  <si>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</si>
  <si>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</si>
  <si>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</si>
  <si>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</si>
  <si>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</si>
  <si>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</si>
  <si>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</si>
  <si>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</si>
  <si>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</si>
  <si>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</si>
  <si>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</si>
  <si>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</si>
  <si>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</si>
  <si>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</si>
  <si>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</si>
  <si>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</si>
  <si>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</si>
  <si>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</si>
  <si>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</si>
  <si>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</si>
  <si>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</si>
  <si>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</si>
  <si>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</si>
  <si>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</si>
  <si>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</si>
  <si>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</si>
  <si>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</si>
  <si>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</si>
  <si>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</si>
  <si>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</si>
  <si>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</si>
  <si>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</si>
  <si>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</si>
  <si>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</si>
  <si>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</si>
  <si>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</si>
  <si>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</si>
  <si>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</si>
  <si>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</si>
  <si>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</si>
  <si>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</si>
  <si>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</si>
  <si>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</si>
  <si>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</si>
  <si>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</si>
  <si>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</si>
  <si>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</si>
  <si>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</si>
  <si>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</si>
  <si>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</si>
  <si>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</si>
  <si>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</si>
  <si>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</si>
  <si>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</si>
  <si>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</si>
  <si>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</si>
  <si>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</si>
  <si>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</si>
  <si>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</si>
  <si>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</si>
  <si>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</si>
  <si>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</si>
  <si>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</si>
  <si>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</si>
  <si>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</si>
  <si>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</si>
  <si>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</si>
  <si>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</si>
  <si>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</si>
  <si>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</si>
  <si>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</si>
  <si>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</si>
  <si>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</si>
  <si>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</si>
  <si>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</si>
  <si>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</si>
  <si>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</si>
  <si>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</si>
  <si>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</si>
  <si>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</si>
  <si>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</si>
  <si>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</si>
  <si>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</si>
  <si>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</si>
  <si>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</si>
  <si>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</si>
  <si>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</si>
  <si>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</si>
  <si>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</si>
  <si>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</si>
  <si>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</si>
  <si>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</si>
  <si>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</si>
  <si>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</si>
  <si>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</si>
  <si>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</si>
  <si>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</si>
  <si>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</si>
  <si>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</si>
  <si>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</si>
  <si>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</si>
  <si>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</si>
  <si>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</si>
  <si>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</si>
  <si>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</si>
  <si>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</si>
  <si>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</si>
  <si>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</si>
  <si>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</si>
  <si>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</si>
  <si>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</si>
  <si>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</si>
  <si>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</si>
  <si>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</si>
  <si>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</si>
  <si>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</si>
  <si>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</si>
  <si>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</si>
  <si>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</si>
  <si>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</si>
  <si>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</si>
  <si>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</si>
  <si>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</si>
  <si>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</si>
  <si>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</si>
  <si>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</si>
  <si>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</si>
  <si>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</si>
  <si>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</si>
  <si>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</si>
  <si>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</si>
  <si>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</si>
  <si>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</si>
  <si>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</si>
  <si>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</si>
  <si>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</si>
  <si>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</si>
  <si>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</si>
  <si>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</si>
  <si>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</si>
  <si>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</si>
  <si>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</si>
  <si>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</si>
  <si>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</si>
  <si>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</si>
  <si>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</si>
  <si>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</si>
  <si>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</si>
  <si>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</si>
  <si>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</si>
  <si>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</si>
  <si>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</si>
  <si>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</si>
  <si>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</si>
  <si>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</si>
  <si>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</si>
  <si>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</si>
  <si>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</si>
  <si>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</si>
  <si>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</si>
  <si>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</si>
  <si>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</si>
  <si>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</si>
  <si>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</si>
  <si>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</si>
  <si>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</si>
  <si>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</si>
  <si>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</si>
  <si>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</si>
  <si>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</si>
  <si>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</si>
  <si>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</si>
  <si>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</si>
  <si>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</si>
  <si>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</si>
  <si>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</si>
  <si>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</si>
  <si>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</si>
  <si>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</si>
  <si>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</si>
  <si>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</si>
  <si>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</si>
  <si>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</si>
  <si>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</si>
  <si>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</si>
  <si>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</si>
  <si>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</si>
  <si>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</si>
  <si>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</si>
  <si>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</si>
  <si>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</si>
  <si>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</si>
  <si>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</si>
  <si>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</si>
  <si>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</si>
  <si>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</si>
  <si>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</si>
  <si>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</si>
  <si>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</si>
  <si>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</si>
  <si>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</si>
  <si>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</si>
  <si>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</si>
  <si>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</si>
  <si>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</si>
  <si>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</si>
  <si>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</si>
  <si>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</si>
  <si>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</si>
  <si>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</si>
  <si>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</si>
  <si>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</si>
  <si>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</si>
  <si>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</si>
  <si>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</si>
  <si>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</si>
  <si>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</si>
  <si>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</si>
  <si>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</si>
  <si>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</si>
  <si>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</si>
  <si>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</si>
  <si>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</si>
  <si>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</si>
  <si>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</si>
  <si>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</si>
  <si>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</si>
  <si>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</si>
  <si>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</si>
  <si>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</si>
  <si>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</si>
  <si>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</si>
  <si>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</si>
  <si>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</si>
  <si>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</si>
  <si>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</si>
  <si>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</si>
  <si>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</si>
  <si>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</si>
  <si>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</si>
  <si>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</si>
  <si>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</si>
  <si>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</si>
  <si>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</si>
  <si>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</si>
  <si>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</si>
  <si>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</si>
  <si>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</si>
  <si>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</si>
  <si>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</si>
  <si>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</si>
  <si>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</si>
  <si>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</si>
  <si>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</si>
  <si>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</si>
  <si>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</si>
  <si>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</si>
  <si>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</si>
  <si>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</si>
  <si>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</si>
  <si>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</si>
  <si>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</si>
  <si>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</si>
  <si>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</si>
  <si>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</si>
  <si>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</si>
  <si>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</si>
  <si>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</si>
  <si>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</si>
  <si>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</si>
  <si>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</si>
  <si>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</si>
  <si>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</si>
  <si>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</si>
  <si>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</si>
  <si>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</si>
  <si>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</si>
  <si>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</si>
  <si>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</si>
  <si>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</si>
  <si>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</si>
  <si>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</si>
  <si>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</si>
  <si>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</si>
  <si>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</si>
  <si>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</si>
  <si>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</si>
  <si>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</si>
  <si>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</si>
  <si>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</si>
  <si>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</si>
  <si>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</si>
  <si>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</si>
  <si>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</si>
  <si>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</si>
  <si>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</si>
  <si>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</si>
  <si>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</si>
  <si>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</si>
  <si>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</si>
  <si>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</si>
  <si>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</si>
  <si>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</si>
  <si>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</si>
  <si>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</si>
  <si>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</si>
  <si>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</si>
  <si>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</si>
  <si>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</si>
  <si>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</si>
  <si>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</si>
  <si>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</si>
  <si>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</si>
  <si>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</si>
  <si>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</si>
  <si>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</si>
  <si>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</si>
  <si>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</si>
  <si>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</si>
  <si>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</si>
  <si>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</si>
  <si>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</si>
  <si>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</si>
  <si>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</si>
  <si>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</si>
  <si>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</si>
  <si>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</si>
  <si>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</si>
  <si>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</si>
  <si>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</si>
  <si>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</si>
  <si>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</si>
  <si>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</si>
  <si>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</si>
  <si>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</si>
  <si>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</si>
  <si>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</si>
  <si>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</si>
  <si>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</si>
  <si>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</si>
  <si>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</si>
  <si>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</si>
  <si>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</si>
  <si>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</si>
  <si>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</si>
  <si>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</si>
  <si>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</si>
  <si>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</si>
  <si>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</si>
  <si>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</si>
  <si>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</si>
  <si>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</si>
  <si>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</si>
  <si>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</si>
  <si>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</si>
  <si>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</si>
  <si>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</si>
  <si>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</si>
  <si>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</si>
  <si>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</si>
  <si>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</si>
  <si>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</si>
  <si>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</si>
  <si>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</si>
  <si>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</si>
  <si>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</si>
  <si>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</si>
  <si>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</si>
  <si>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</si>
  <si>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</si>
  <si>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</si>
  <si>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</si>
  <si>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</si>
  <si>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</si>
  <si>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</si>
  <si>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</si>
  <si>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</si>
  <si>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</si>
  <si>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</si>
  <si>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</si>
  <si>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</si>
  <si>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</si>
  <si>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</si>
  <si>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</si>
  <si>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</si>
  <si>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</si>
  <si>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</si>
  <si>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</si>
  <si>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</si>
  <si>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</si>
  <si>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</si>
  <si>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</si>
  <si>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</si>
  <si>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</si>
  <si>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</si>
  <si>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</si>
  <si>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</si>
  <si>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</si>
  <si>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</si>
  <si>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</si>
  <si>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</si>
  <si>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</si>
  <si>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</si>
  <si>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</si>
  <si>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</si>
  <si>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</si>
  <si>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</si>
  <si>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</si>
  <si>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</si>
  <si>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</si>
  <si>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</si>
  <si>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</si>
  <si>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</si>
  <si>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</si>
  <si>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</si>
  <si>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</si>
  <si>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</si>
  <si>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</si>
  <si>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</si>
  <si>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</si>
  <si>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</si>
  <si>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</si>
  <si>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</si>
  <si>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</si>
  <si>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</si>
  <si>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</si>
  <si>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</si>
  <si>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</si>
  <si>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</si>
  <si>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</si>
  <si>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</si>
  <si>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</si>
  <si>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</si>
  <si>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</si>
  <si>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</si>
  <si>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</si>
  <si>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</si>
  <si>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</si>
  <si>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</si>
  <si>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</si>
  <si>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</si>
  <si>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</si>
  <si>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</si>
  <si>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</si>
  <si>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</si>
  <si>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</si>
  <si>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</si>
  <si>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</si>
  <si>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</si>
  <si>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</si>
  <si>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</si>
  <si>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</si>
  <si>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</si>
  <si>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</si>
  <si>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</si>
  <si>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</si>
  <si>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</si>
  <si>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</si>
  <si>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</si>
  <si>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</si>
  <si>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</si>
  <si>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</si>
  <si>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</si>
  <si>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</si>
  <si>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</si>
  <si>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</si>
  <si>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</si>
  <si>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</si>
  <si>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</si>
  <si>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</si>
  <si>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</si>
  <si>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</si>
  <si>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</si>
  <si>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</si>
  <si>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</si>
  <si>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</si>
  <si>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</si>
  <si>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</si>
  <si>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</si>
  <si>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</si>
  <si>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</si>
  <si>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</si>
  <si>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</si>
  <si>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</si>
  <si>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</si>
  <si>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</si>
  <si>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</si>
  <si>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</si>
  <si>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</si>
  <si>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</si>
  <si>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</si>
  <si>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</si>
  <si>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</si>
  <si>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</si>
  <si>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</si>
  <si>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</si>
  <si>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</si>
  <si>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</si>
  <si>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</si>
  <si>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</si>
  <si>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</si>
  <si>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</si>
  <si>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</si>
  <si>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</si>
  <si>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</si>
  <si>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</si>
  <si>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</si>
  <si>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</si>
  <si>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</si>
  <si>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</si>
  <si>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</si>
  <si>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</si>
  <si>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</si>
  <si>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</si>
  <si>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</si>
  <si>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</si>
  <si>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</si>
  <si>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</si>
  <si>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</si>
  <si>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</si>
  <si>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</si>
  <si>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</si>
  <si>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</si>
  <si>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</si>
  <si>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</si>
  <si>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</si>
  <si>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</si>
  <si>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</si>
  <si>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</si>
  <si>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</si>
  <si>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</si>
  <si>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</si>
  <si>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</si>
  <si>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</si>
  <si>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</si>
  <si>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</si>
  <si>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</si>
  <si>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</si>
  <si>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</si>
  <si>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</si>
  <si>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</si>
  <si>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</si>
  <si>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</si>
  <si>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</si>
  <si>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</si>
  <si>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</si>
  <si>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</si>
  <si>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</si>
  <si>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</si>
  <si>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</si>
  <si>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</si>
  <si>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</si>
  <si>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</si>
  <si>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</si>
  <si>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</si>
  <si>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</si>
  <si>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</si>
  <si>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</si>
  <si>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</si>
  <si>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</si>
  <si>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</si>
  <si>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</si>
  <si>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</si>
  <si>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</si>
  <si>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</si>
  <si>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</si>
  <si>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</si>
  <si>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</si>
  <si>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</si>
  <si>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</si>
  <si>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</si>
  <si>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</si>
  <si>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</si>
  <si>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</si>
  <si>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</si>
  <si>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</si>
  <si>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</si>
  <si>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</si>
  <si>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</si>
  <si>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</si>
  <si>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</si>
  <si>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</si>
  <si>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</si>
  <si>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</si>
  <si>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</si>
  <si>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</si>
  <si>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</si>
  <si>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</si>
  <si>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</si>
  <si>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</si>
  <si>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</si>
  <si>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</si>
  <si>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</si>
  <si>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</si>
  <si>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</si>
  <si>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</si>
  <si>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</si>
  <si>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</si>
  <si>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</si>
  <si>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</si>
  <si>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</si>
  <si>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</si>
  <si>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</si>
  <si>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</si>
  <si>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</si>
  <si>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</si>
  <si>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</si>
  <si>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</si>
  <si>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</si>
  <si>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</si>
  <si>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</si>
  <si>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</si>
  <si>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</si>
  <si>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</si>
  <si>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</si>
  <si>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</si>
  <si>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</si>
  <si>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</si>
  <si>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</si>
  <si>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</si>
  <si>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</si>
  <si>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</si>
  <si>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</si>
  <si>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</si>
  <si>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</si>
  <si>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</si>
  <si>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</si>
  <si>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</si>
  <si>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</si>
  <si>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</si>
  <si>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</si>
  <si>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</si>
  <si>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</si>
  <si>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</si>
  <si>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</si>
  <si>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</si>
  <si>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</si>
  <si>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</si>
  <si>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</si>
  <si>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</si>
  <si>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</si>
  <si>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</si>
  <si>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</si>
  <si>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</si>
  <si>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</si>
  <si>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</si>
  <si>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</si>
  <si>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</si>
  <si>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</si>
  <si>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</si>
  <si>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</si>
  <si>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</si>
  <si>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</si>
  <si>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</si>
  <si>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</si>
  <si>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</si>
  <si>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</si>
  <si>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</si>
  <si>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</si>
  <si>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</si>
  <si>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</si>
  <si>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</si>
  <si>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</si>
  <si>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</si>
  <si>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</si>
  <si>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</si>
  <si>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</si>
  <si>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</si>
  <si>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</si>
  <si>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</si>
  <si>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</si>
  <si>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</si>
  <si>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</si>
  <si>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</si>
  <si>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</si>
  <si>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</si>
  <si>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</si>
  <si>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</si>
  <si>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</si>
  <si>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</si>
  <si>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</si>
  <si>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</si>
  <si>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</si>
  <si>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</si>
  <si>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</si>
  <si>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</si>
  <si>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</si>
  <si>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</si>
  <si>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</si>
  <si>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</si>
  <si>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</si>
  <si>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</si>
  <si>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</si>
  <si>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</si>
  <si>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</si>
  <si>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</si>
  <si>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</si>
  <si>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</si>
  <si>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</si>
  <si>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</si>
  <si>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</si>
  <si>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</si>
  <si>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</si>
  <si>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</si>
  <si>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</si>
  <si>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</si>
  <si>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</si>
  <si>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</si>
  <si>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</si>
  <si>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</si>
  <si>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</si>
  <si>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</si>
  <si>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</si>
  <si>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</si>
  <si>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</si>
  <si>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</si>
  <si>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</si>
  <si>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</si>
  <si>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</si>
  <si>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</si>
  <si>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</si>
  <si>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</si>
  <si>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</si>
  <si>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</si>
  <si>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</si>
  <si>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</si>
  <si>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</si>
  <si>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</si>
  <si>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</si>
  <si>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</si>
  <si>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</si>
  <si>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</si>
  <si>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</si>
  <si>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</si>
  <si>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</si>
  <si>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</si>
  <si>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</si>
  <si>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</si>
  <si>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</si>
  <si>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</si>
  <si>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</si>
  <si>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</si>
  <si>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</si>
  <si>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</si>
  <si>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</si>
  <si>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</si>
  <si>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</si>
  <si>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</si>
  <si>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</si>
  <si>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</si>
  <si>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</si>
  <si>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</si>
  <si>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</si>
  <si>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</si>
  <si>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</si>
  <si>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</si>
  <si>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</si>
  <si>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</si>
  <si>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</si>
  <si>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</si>
  <si>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</si>
  <si>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</si>
  <si>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</si>
  <si>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</si>
  <si>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</si>
  <si>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</si>
  <si>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</si>
  <si>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</si>
  <si>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</si>
  <si>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</si>
  <si>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</si>
  <si>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</si>
  <si>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</si>
  <si>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</si>
  <si>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</si>
  <si>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</si>
  <si>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</si>
  <si>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</si>
  <si>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</si>
  <si>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</si>
  <si>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</si>
  <si>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</si>
  <si>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</si>
  <si>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</si>
  <si>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</si>
  <si>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</si>
  <si>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</si>
  <si>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</si>
  <si>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</si>
  <si>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</si>
  <si>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</si>
  <si>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</si>
  <si>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</si>
  <si>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</si>
  <si>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</si>
  <si>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</si>
  <si>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</si>
  <si>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</si>
  <si>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</si>
  <si>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</si>
  <si>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</si>
  <si>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</si>
  <si>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</si>
  <si>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</si>
  <si>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</si>
  <si>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</si>
  <si>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</si>
  <si>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</si>
  <si>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</si>
  <si>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</si>
  <si>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</si>
  <si>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</si>
  <si>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</si>
  <si>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</si>
  <si>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</si>
  <si>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</si>
  <si>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</si>
  <si>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</si>
  <si>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</si>
  <si>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</si>
  <si>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</si>
  <si>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</si>
  <si>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</si>
  <si>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</si>
  <si>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</si>
  <si>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</si>
  <si>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</si>
  <si>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</si>
  <si>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</si>
  <si>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</si>
  <si>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</si>
  <si>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</si>
  <si>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</si>
  <si>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</si>
  <si>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</si>
  <si>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</si>
  <si>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</si>
  <si>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</si>
  <si>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</si>
  <si>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</si>
  <si>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</si>
  <si>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</si>
  <si>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</si>
  <si>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</si>
  <si>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</si>
  <si>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</si>
  <si>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</si>
  <si>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</si>
  <si>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</si>
  <si>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</si>
  <si>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</si>
  <si>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</si>
  <si>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</si>
  <si>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</si>
  <si>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</si>
  <si>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</si>
  <si>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</si>
  <si>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</si>
  <si>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</si>
  <si>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</si>
  <si>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</si>
  <si>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</si>
  <si>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</si>
  <si>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</si>
  <si>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</si>
  <si>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</si>
  <si>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</si>
  <si>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</si>
  <si>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</si>
  <si>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</si>
  <si>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</si>
  <si>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</si>
  <si>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</si>
  <si>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</si>
  <si>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</si>
  <si>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</si>
  <si>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</si>
  <si>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</si>
  <si>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</si>
  <si>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</si>
  <si>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</si>
  <si>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</si>
  <si>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</si>
  <si>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</si>
  <si>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</si>
  <si>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</si>
  <si>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</si>
  <si>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</si>
  <si>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</si>
  <si>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</si>
  <si>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</si>
  <si>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</si>
  <si>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</si>
  <si>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</si>
  <si>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</si>
  <si>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</si>
  <si>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</si>
  <si>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</si>
  <si>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</si>
  <si>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</si>
  <si>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</si>
  <si>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</si>
  <si>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</si>
  <si>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</si>
  <si>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</si>
  <si>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</si>
  <si>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</si>
  <si>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</si>
  <si>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</si>
  <si>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</si>
  <si>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</si>
  <si>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</si>
  <si>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</si>
  <si>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</si>
  <si>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</si>
  <si>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</si>
  <si>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</si>
  <si>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</si>
  <si>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</si>
  <si>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</si>
  <si>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</si>
  <si>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</si>
  <si>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</si>
  <si>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</si>
  <si>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</si>
  <si>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</si>
  <si>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</si>
  <si>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</si>
  <si>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</si>
  <si>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</si>
  <si>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</si>
  <si>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</si>
  <si>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</si>
  <si>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</si>
  <si>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</si>
  <si>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</si>
  <si>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</si>
  <si>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</si>
  <si>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</si>
  <si>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</si>
  <si>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</si>
  <si>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</si>
  <si>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</si>
  <si>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</si>
  <si>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</si>
  <si>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</si>
  <si>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</si>
  <si>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</si>
  <si>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</si>
  <si>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</si>
  <si>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</si>
  <si>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</si>
  <si>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</si>
  <si>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</si>
  <si>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</si>
  <si>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</si>
  <si>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</si>
  <si>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</si>
  <si>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</si>
  <si>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</si>
  <si>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</si>
  <si>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</si>
  <si>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</si>
  <si>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</si>
  <si>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</si>
  <si>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</si>
  <si>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</si>
  <si>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</si>
  <si>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</si>
  <si>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</si>
  <si>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</si>
  <si>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</si>
  <si>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</si>
  <si>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</si>
  <si>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</si>
  <si>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</si>
  <si>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</si>
  <si>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</si>
  <si>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</si>
  <si>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</si>
  <si>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</si>
  <si>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</si>
  <si>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</si>
  <si>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</si>
  <si>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</si>
  <si>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</si>
  <si>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</si>
  <si>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</si>
  <si>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</si>
  <si>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</si>
  <si>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</si>
  <si>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</si>
  <si>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</si>
  <si>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</si>
  <si>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</si>
  <si>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</si>
  <si>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</si>
  <si>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</si>
  <si>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</si>
  <si>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</si>
  <si>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</si>
  <si>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</si>
  <si>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</si>
  <si>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</si>
  <si>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</si>
  <si>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</si>
  <si>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</si>
  <si>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</si>
  <si>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</si>
  <si>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</si>
  <si>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</si>
  <si>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</si>
  <si>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</si>
  <si>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</si>
  <si>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</si>
  <si>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</si>
  <si>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</si>
  <si>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</si>
  <si>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</si>
  <si>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</si>
  <si>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</si>
  <si>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</si>
  <si>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</si>
  <si>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</si>
  <si>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</si>
  <si>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</si>
  <si>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</si>
  <si>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</si>
  <si>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</si>
  <si>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</si>
  <si>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</si>
  <si>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</si>
  <si>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</si>
  <si>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</si>
  <si>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</si>
  <si>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</si>
  <si>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</si>
  <si>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</si>
  <si>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</si>
  <si>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</si>
  <si>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</si>
  <si>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</si>
  <si>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</si>
  <si>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</si>
  <si>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</si>
  <si>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</si>
  <si>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</si>
  <si>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</si>
  <si>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</si>
  <si>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</si>
  <si>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</si>
  <si>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</si>
  <si>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</si>
  <si>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</si>
  <si>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</si>
  <si>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</si>
  <si>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</si>
  <si>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</si>
  <si>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</si>
  <si>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</si>
  <si>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</si>
  <si>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</si>
  <si>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</si>
  <si>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</si>
  <si>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</si>
  <si>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</si>
  <si>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</si>
  <si>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</si>
  <si>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</si>
  <si>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</si>
  <si>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</si>
  <si>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</si>
  <si>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</si>
  <si>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</si>
  <si>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</si>
  <si>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</si>
  <si>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</si>
  <si>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</si>
  <si>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</si>
  <si>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</si>
  <si>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</si>
  <si>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</si>
  <si>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</si>
  <si>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</si>
  <si>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</si>
  <si>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</si>
  <si>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</si>
  <si>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</si>
  <si>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</si>
  <si>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</si>
  <si>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</si>
  <si>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</si>
  <si>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</si>
  <si>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</si>
  <si>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</si>
  <si>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</si>
  <si>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</si>
  <si>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</si>
  <si>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</si>
  <si>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</si>
  <si>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</si>
  <si>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</si>
  <si>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</si>
  <si>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</si>
  <si>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</si>
  <si>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</si>
  <si>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</si>
  <si>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</si>
  <si>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</si>
  <si>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</si>
  <si>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</si>
  <si>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</si>
  <si>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</si>
  <si>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</si>
  <si>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</si>
  <si>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</si>
  <si>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</si>
  <si>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</si>
  <si>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</si>
  <si>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</si>
  <si>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</si>
  <si>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</si>
  <si>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</si>
  <si>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</si>
  <si>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</si>
  <si>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</si>
  <si>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</si>
  <si>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</si>
  <si>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</si>
  <si>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</si>
  <si>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</si>
  <si>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</si>
  <si>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</si>
  <si>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</si>
  <si>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</si>
  <si>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</si>
  <si>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</si>
  <si>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</si>
  <si>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</si>
  <si>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</si>
  <si>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</si>
  <si>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</si>
  <si>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</si>
  <si>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</si>
  <si>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</si>
  <si>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</si>
  <si>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</si>
  <si>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</si>
  <si>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</si>
  <si>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</si>
  <si>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</si>
  <si>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</si>
  <si>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</si>
  <si>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</si>
  <si>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</si>
  <si>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</si>
  <si>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</si>
  <si>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</si>
  <si>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</si>
  <si>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</si>
  <si>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</si>
  <si>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</si>
  <si>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</si>
  <si>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</si>
  <si>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</si>
  <si>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</si>
  <si>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</si>
  <si>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</si>
  <si>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</si>
  <si>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</si>
  <si>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</si>
  <si>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</si>
  <si>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</si>
  <si>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</si>
  <si>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</si>
  <si>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</si>
  <si>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</si>
  <si>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</si>
  <si>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</si>
  <si>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</si>
  <si>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</si>
  <si>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</si>
  <si>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</si>
  <si>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</si>
  <si>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</si>
  <si>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</si>
  <si>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</si>
  <si>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</si>
  <si>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</si>
  <si>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</si>
  <si>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</si>
  <si>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</si>
  <si>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</si>
  <si>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</si>
  <si>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</si>
  <si>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</si>
  <si>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</si>
  <si>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</si>
  <si>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</si>
  <si>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</si>
  <si>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</si>
  <si>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</si>
  <si>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</si>
  <si>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</si>
  <si>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</si>
  <si>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</si>
  <si>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</si>
  <si>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</si>
  <si>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</si>
  <si>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</si>
  <si>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</si>
  <si>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</si>
  <si>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</si>
  <si>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</si>
  <si>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</si>
  <si>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</si>
  <si>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</si>
  <si>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</si>
  <si>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</si>
  <si>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</si>
  <si>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</si>
  <si>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</si>
  <si>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</si>
  <si>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</si>
  <si>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</si>
  <si>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</si>
  <si>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</si>
  <si>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</si>
  <si>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</si>
  <si>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</si>
  <si>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</si>
  <si>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</si>
  <si>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</si>
  <si>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</si>
  <si>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</si>
  <si>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</si>
  <si>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</si>
  <si>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</si>
  <si>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</si>
  <si>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</si>
  <si>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</si>
  <si>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</si>
  <si>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</si>
  <si>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</si>
  <si>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</si>
  <si>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</si>
  <si>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</si>
  <si>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</si>
  <si>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</si>
  <si>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</si>
  <si>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</si>
  <si>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</si>
  <si>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</si>
  <si>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</si>
  <si>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</si>
  <si>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</si>
  <si>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</si>
  <si>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</si>
  <si>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</si>
  <si>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</si>
  <si>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</si>
  <si>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</si>
  <si>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</si>
  <si>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</si>
  <si>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</si>
  <si>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</si>
  <si>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</si>
  <si>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</si>
  <si>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</si>
  <si>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</si>
  <si>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</si>
  <si>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</si>
  <si>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</si>
  <si>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</si>
  <si>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</si>
  <si>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</si>
  <si>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</si>
  <si>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</si>
  <si>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</si>
  <si>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</si>
  <si>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</si>
  <si>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</si>
  <si>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</si>
  <si>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</si>
  <si>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</si>
  <si>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</si>
  <si>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</si>
  <si>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</si>
  <si>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</si>
  <si>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</si>
  <si>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</si>
  <si>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</si>
  <si>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</si>
  <si>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</si>
  <si>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</si>
  <si>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</si>
  <si>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</si>
  <si>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</si>
  <si>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</si>
  <si>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</si>
  <si>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</si>
  <si>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</si>
  <si>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</si>
  <si>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</si>
  <si>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</si>
  <si>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</si>
  <si>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</si>
  <si>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</si>
  <si>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</si>
  <si>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</si>
  <si>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</si>
  <si>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</si>
  <si>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</si>
  <si>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</si>
  <si>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</si>
  <si>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</si>
  <si>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</si>
  <si>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</si>
  <si>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</si>
  <si>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</si>
  <si>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</si>
  <si>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</si>
  <si>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</si>
  <si>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</si>
  <si>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</si>
  <si>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</si>
  <si>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</si>
  <si>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</si>
  <si>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</si>
  <si>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</si>
  <si>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</si>
  <si>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</si>
  <si>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</si>
  <si>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</si>
  <si>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</si>
  <si>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</si>
  <si>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</si>
  <si>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</si>
  <si>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</si>
  <si>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</si>
  <si>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</si>
  <si>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</si>
  <si>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</si>
  <si>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</si>
  <si>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</si>
  <si>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</si>
  <si>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</si>
  <si>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</si>
  <si>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</si>
  <si>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</si>
  <si>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</si>
  <si>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</si>
  <si>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</si>
  <si>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</si>
  <si>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</si>
  <si>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</si>
  <si>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</si>
  <si>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</si>
  <si>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</si>
  <si>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</si>
  <si>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</si>
  <si>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</si>
  <si>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</si>
  <si>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</si>
  <si>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</si>
  <si>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</si>
  <si>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</si>
  <si>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</si>
  <si>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</si>
  <si>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</si>
  <si>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</si>
  <si>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</si>
  <si>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</si>
  <si>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</si>
  <si>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</si>
  <si>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</si>
  <si>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</si>
  <si>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</si>
  <si>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</si>
  <si>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</si>
  <si>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</si>
  <si>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</si>
  <si>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</si>
  <si>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</si>
  <si>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</si>
  <si>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</si>
  <si>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</si>
  <si>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</si>
  <si>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</si>
  <si>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</si>
  <si>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</si>
  <si>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</si>
  <si>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</si>
  <si>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</si>
  <si>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</si>
  <si>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</si>
  <si>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</si>
  <si>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</si>
  <si>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</si>
  <si>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</si>
  <si>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</si>
  <si>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</si>
  <si>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</si>
  <si>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</si>
  <si>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</si>
  <si>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</si>
  <si>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</si>
  <si>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</si>
  <si>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</si>
  <si>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</si>
  <si>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</si>
  <si>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</si>
  <si>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</si>
  <si>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</si>
  <si>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</si>
  <si>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</si>
  <si>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</si>
  <si>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</si>
  <si>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</si>
  <si>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</si>
  <si>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</si>
  <si>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</si>
  <si>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</si>
  <si>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</si>
  <si>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</si>
  <si>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</si>
  <si>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</si>
  <si>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</si>
  <si>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</si>
  <si>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</si>
  <si>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</si>
  <si>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</si>
  <si>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</si>
  <si>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</si>
  <si>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</si>
  <si>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</si>
  <si>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</si>
  <si>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</si>
  <si>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</si>
  <si>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</si>
  <si>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</si>
  <si>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</si>
  <si>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</si>
  <si>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</si>
  <si>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</si>
  <si>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</si>
  <si>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</si>
  <si>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</si>
  <si>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</si>
  <si>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</si>
  <si>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</si>
  <si>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</si>
  <si>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</si>
  <si>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</si>
  <si>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</si>
  <si>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</si>
  <si>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</si>
  <si>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</si>
  <si>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</si>
  <si>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</si>
  <si>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</si>
  <si>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</si>
  <si>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</si>
  <si>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</si>
  <si>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</si>
  <si>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</si>
  <si>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</si>
  <si>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</si>
  <si>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</si>
  <si>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</si>
  <si>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</si>
  <si>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</si>
  <si>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</si>
  <si>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</si>
  <si>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</si>
  <si>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</si>
  <si>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</si>
  <si>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</si>
  <si>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</si>
  <si>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</si>
  <si>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</si>
  <si>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</si>
  <si>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</si>
  <si>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</si>
  <si>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</si>
  <si>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</si>
  <si>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</si>
  <si>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</si>
  <si>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</si>
  <si>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</si>
  <si>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</si>
  <si>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</si>
  <si>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</si>
  <si>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</si>
  <si>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</si>
  <si>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</si>
  <si>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</si>
  <si>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</si>
  <si>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</si>
  <si>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</si>
  <si>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</si>
  <si>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</si>
  <si>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</si>
  <si>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</si>
  <si>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</si>
  <si>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</si>
  <si>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</si>
  <si>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</si>
  <si>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</si>
  <si>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</si>
  <si>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</si>
  <si>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</si>
  <si>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</si>
  <si>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</si>
  <si>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</si>
  <si>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</si>
  <si>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</si>
  <si>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</si>
  <si>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</si>
  <si>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</si>
  <si>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</si>
  <si>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</si>
  <si>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</si>
  <si>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</si>
  <si>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</si>
  <si>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</si>
  <si>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</si>
  <si>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</si>
  <si>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</si>
  <si>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</si>
  <si>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</si>
  <si>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</si>
  <si>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</si>
  <si>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</si>
  <si>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</si>
  <si>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</si>
  <si>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</si>
  <si>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</si>
  <si>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</si>
  <si>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</si>
  <si>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</si>
  <si>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</si>
  <si>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</si>
  <si>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</si>
  <si>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</si>
  <si>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</si>
  <si>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</si>
  <si>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</si>
  <si>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</si>
  <si>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</si>
  <si>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</si>
  <si>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</si>
  <si>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</si>
  <si>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</si>
  <si>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</si>
  <si>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</si>
  <si>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</si>
  <si>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</si>
  <si>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</si>
  <si>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</si>
  <si>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</si>
  <si>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</si>
  <si>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</si>
  <si>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</si>
  <si>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</si>
  <si>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</si>
  <si>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</si>
  <si>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</si>
  <si>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</si>
  <si>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</si>
  <si>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</si>
  <si>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</si>
  <si>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</si>
  <si>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</si>
  <si>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</si>
  <si>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</si>
  <si>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</si>
  <si>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</si>
  <si>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</si>
  <si>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</si>
  <si>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</si>
  <si>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</si>
  <si>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</si>
  <si>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</si>
  <si>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</si>
  <si>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</si>
  <si>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</si>
  <si>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</si>
  <si>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</si>
  <si>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</si>
  <si>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</si>
  <si>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</si>
  <si>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</si>
  <si>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</si>
  <si>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</si>
  <si>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</si>
  <si>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</si>
  <si>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</si>
  <si>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</si>
  <si>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</si>
  <si>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</si>
  <si>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</si>
  <si>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</si>
  <si>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</si>
  <si>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</si>
  <si>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</si>
  <si>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</si>
  <si>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</si>
  <si>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</si>
  <si>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</si>
  <si>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</si>
  <si>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</si>
  <si>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</si>
  <si>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</si>
  <si>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</si>
  <si>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</si>
  <si>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</si>
  <si>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</si>
  <si>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</si>
  <si>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</si>
  <si>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</si>
  <si>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</si>
  <si>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</si>
  <si>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</si>
  <si>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</si>
  <si>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</si>
  <si>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</si>
  <si>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</si>
  <si>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</si>
  <si>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</si>
  <si>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</si>
  <si>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</si>
  <si>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</si>
  <si>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</si>
  <si>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</si>
  <si>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</si>
  <si>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</si>
  <si>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</si>
  <si>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</si>
  <si>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</si>
  <si>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</si>
  <si>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</si>
  <si>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</si>
  <si>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</si>
  <si>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</si>
  <si>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</si>
  <si>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</si>
  <si>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</si>
  <si>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</si>
  <si>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</si>
  <si>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</si>
  <si>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</si>
  <si>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</si>
  <si>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</si>
  <si>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</si>
  <si>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</si>
  <si>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</si>
  <si>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</si>
  <si>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</si>
  <si>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</si>
  <si>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</si>
  <si>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</si>
  <si>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</si>
  <si>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</si>
  <si>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</si>
  <si>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</si>
  <si>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</si>
  <si>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</si>
  <si>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</si>
  <si>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</si>
  <si>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</si>
  <si>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</si>
  <si>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</si>
  <si>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</si>
  <si>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</si>
  <si>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</si>
  <si>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</si>
  <si>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</si>
  <si>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</si>
  <si>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</si>
  <si>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</si>
  <si>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</si>
  <si>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</si>
  <si>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</si>
  <si>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</si>
  <si>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</si>
  <si>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</si>
  <si>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</si>
  <si>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</si>
  <si>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</si>
  <si>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</si>
  <si>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</si>
  <si>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</si>
  <si>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</si>
  <si>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</si>
  <si>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</si>
  <si>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</si>
  <si>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</si>
  <si>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</si>
  <si>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</si>
  <si>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</si>
  <si>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</si>
  <si>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</si>
  <si>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</si>
  <si>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</si>
  <si>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</si>
  <si>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</si>
  <si>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</si>
  <si>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</si>
  <si>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</si>
  <si>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</si>
  <si>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</si>
  <si>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</si>
  <si>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</si>
  <si>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</si>
  <si>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</si>
  <si>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</si>
  <si>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</si>
  <si>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</si>
  <si>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</si>
  <si>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</si>
  <si>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</si>
  <si>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</si>
  <si>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</si>
  <si>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</si>
  <si>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</si>
  <si>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</si>
  <si>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</si>
  <si>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</si>
  <si>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</si>
  <si>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</si>
  <si>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</si>
  <si>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</si>
  <si>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</si>
  <si>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</si>
  <si>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</si>
  <si>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</si>
  <si>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</si>
  <si>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</si>
  <si>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</si>
  <si>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</si>
  <si>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</si>
  <si>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</si>
  <si>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</si>
  <si>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</si>
  <si>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</si>
  <si>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</si>
  <si>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</si>
  <si>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</si>
  <si>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</si>
  <si>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</si>
  <si>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</si>
  <si>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</si>
  <si>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</si>
  <si>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</si>
  <si>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</si>
  <si>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</si>
  <si>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</si>
  <si>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</si>
  <si>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</si>
  <si>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</si>
  <si>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</si>
  <si>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</si>
  <si>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</si>
  <si>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</si>
  <si>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</si>
  <si>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</si>
  <si>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</si>
  <si>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</si>
  <si>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</si>
  <si>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</si>
  <si>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</si>
  <si>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</si>
  <si>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</si>
  <si>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</si>
  <si>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</si>
  <si>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</si>
  <si>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</si>
  <si>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</si>
  <si>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</si>
  <si>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</si>
  <si>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</si>
  <si>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</si>
  <si>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</si>
  <si>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</si>
  <si>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</si>
  <si>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</si>
  <si>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</si>
  <si>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</si>
  <si>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</si>
  <si>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</si>
  <si>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</si>
  <si>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</si>
  <si>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</si>
  <si>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</si>
  <si>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</si>
  <si>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</si>
  <si>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</si>
  <si>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</si>
  <si>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</si>
  <si>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</si>
  <si>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</si>
  <si>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</si>
  <si>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</si>
  <si>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</si>
  <si>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</si>
  <si>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</si>
  <si>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</si>
  <si>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</si>
  <si>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</si>
  <si>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</si>
  <si>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</si>
  <si>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</si>
  <si>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</si>
  <si>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</si>
  <si>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</si>
  <si>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</si>
  <si>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</si>
  <si>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</si>
  <si>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</si>
  <si>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</si>
  <si>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</si>
  <si>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</si>
  <si>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</si>
  <si>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</si>
  <si>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</si>
  <si>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</si>
  <si>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</si>
  <si>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</si>
  <si>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</si>
  <si>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</si>
  <si>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</si>
  <si>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</si>
  <si>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</si>
  <si>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</si>
  <si>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</si>
  <si>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</si>
  <si>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</si>
  <si>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</si>
  <si>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</si>
  <si>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</si>
  <si>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</si>
  <si>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</si>
  <si>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</si>
  <si>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</si>
  <si>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</si>
  <si>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</si>
  <si>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</si>
  <si>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</si>
  <si>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</si>
  <si>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</si>
  <si>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</si>
  <si>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</si>
  <si>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</si>
  <si>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</si>
  <si>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</si>
  <si>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</si>
  <si>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</si>
  <si>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</si>
  <si>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</si>
  <si>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</si>
  <si>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</si>
  <si>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</si>
  <si>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</si>
  <si>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</si>
  <si>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</si>
  <si>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</si>
  <si>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</si>
  <si>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</si>
  <si>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</si>
  <si>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</si>
  <si>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</si>
  <si>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</si>
  <si>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</si>
  <si>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</si>
  <si>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</si>
  <si>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</si>
  <si>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</si>
  <si>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</si>
  <si>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</si>
  <si>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</si>
  <si>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</si>
  <si>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</si>
  <si>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</si>
  <si>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</si>
  <si>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</si>
  <si>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</si>
  <si>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</si>
  <si>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</si>
  <si>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</si>
  <si>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</si>
  <si>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</si>
  <si>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</si>
  <si>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</si>
  <si>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</si>
  <si>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</si>
  <si>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</si>
  <si>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</si>
  <si>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</si>
  <si>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</si>
  <si>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</si>
  <si>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</si>
  <si>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</si>
  <si>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</si>
  <si>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</si>
  <si>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</si>
  <si>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</si>
  <si>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</si>
  <si>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</si>
  <si>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</si>
  <si>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</si>
  <si>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</si>
  <si>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</si>
  <si>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</si>
  <si>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</si>
  <si>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</si>
  <si>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</si>
  <si>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</si>
  <si>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</si>
  <si>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</si>
  <si>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</si>
  <si>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</si>
  <si>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</si>
  <si>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</si>
  <si>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</si>
  <si>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</si>
  <si>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</si>
  <si>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</si>
  <si>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</si>
  <si>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</si>
  <si>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</si>
  <si>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</si>
  <si>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</si>
  <si>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</si>
  <si>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</si>
  <si>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</si>
  <si>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</si>
  <si>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</si>
  <si>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</si>
  <si>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</si>
  <si>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</si>
  <si>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</si>
  <si>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</si>
  <si>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</si>
  <si>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</si>
  <si>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</si>
  <si>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</si>
  <si>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</si>
  <si>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</si>
  <si>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</si>
  <si>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</si>
  <si>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</si>
  <si>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</si>
  <si>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</si>
  <si>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</si>
  <si>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</si>
  <si>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</si>
  <si>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</si>
  <si>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</si>
  <si>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</si>
  <si>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</si>
  <si>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</si>
  <si>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</si>
  <si>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</si>
  <si>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</si>
  <si>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</si>
  <si>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</si>
  <si>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</si>
  <si>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</si>
  <si>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</si>
  <si>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</si>
  <si>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</si>
  <si>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</si>
  <si>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</si>
  <si>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</si>
  <si>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</si>
  <si>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</si>
  <si>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</si>
  <si>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</si>
  <si>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</si>
  <si>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</si>
  <si>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</si>
  <si>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</si>
  <si>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</si>
  <si>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</si>
  <si>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</si>
  <si>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</si>
  <si>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</si>
  <si>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</si>
  <si>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</si>
  <si>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</si>
  <si>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</si>
  <si>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</si>
  <si>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</si>
  <si>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</si>
  <si>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</si>
  <si>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</si>
  <si>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</si>
  <si>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</si>
  <si>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</si>
  <si>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</si>
  <si>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</si>
  <si>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</si>
  <si>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</si>
  <si>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</si>
  <si>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</si>
  <si>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</si>
  <si>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</si>
  <si>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</si>
  <si>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</si>
  <si>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</si>
  <si>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</si>
  <si>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</si>
  <si>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</si>
  <si>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</si>
  <si>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</si>
  <si>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</si>
  <si>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</si>
  <si>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</si>
  <si>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</si>
  <si>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</si>
  <si>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</si>
  <si>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</si>
  <si>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</si>
  <si>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</si>
  <si>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</si>
  <si>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</si>
  <si>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</si>
  <si>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</si>
  <si>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</si>
  <si>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</si>
  <si>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</si>
  <si>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</si>
  <si>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</si>
  <si>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</si>
  <si>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</si>
  <si>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</si>
  <si>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</si>
  <si>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</si>
  <si>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</si>
  <si>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</si>
  <si>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</si>
  <si>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</si>
  <si>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</si>
  <si>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</si>
  <si>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</si>
  <si>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</si>
  <si>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</si>
  <si>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</si>
  <si>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</si>
  <si>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</si>
  <si>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</si>
  <si>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</si>
  <si>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</si>
  <si>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</si>
  <si>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</si>
  <si>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</si>
  <si>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</si>
  <si>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</si>
  <si>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</si>
  <si>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</si>
  <si>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</si>
  <si>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</si>
  <si>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</si>
  <si>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</si>
  <si>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</si>
  <si>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</si>
  <si>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</si>
  <si>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</si>
  <si>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</si>
  <si>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</si>
  <si>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</si>
  <si>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</si>
  <si>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</si>
  <si>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</si>
  <si>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</si>
  <si>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</si>
  <si>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</si>
  <si>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</si>
  <si>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</si>
  <si>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</si>
  <si>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</si>
  <si>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</si>
  <si>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</si>
  <si>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</si>
  <si>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</si>
  <si>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</si>
  <si>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</si>
  <si>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</si>
  <si>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</si>
  <si>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</si>
  <si>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</si>
  <si>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</si>
  <si>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</si>
  <si>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</si>
  <si>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</si>
  <si>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</si>
  <si>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</si>
  <si>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</si>
  <si>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</si>
  <si>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</si>
  <si>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</si>
  <si>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</si>
  <si>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</si>
  <si>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</si>
  <si>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</si>
  <si>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</si>
  <si>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</si>
  <si>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</si>
  <si>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</si>
  <si>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</si>
  <si>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</si>
  <si>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</si>
  <si>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</si>
  <si>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</si>
  <si>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</si>
  <si>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</si>
  <si>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</si>
  <si>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</si>
  <si>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</si>
  <si>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</si>
  <si>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</si>
  <si>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</si>
  <si>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</si>
  <si>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</si>
  <si>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</si>
  <si>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</si>
  <si>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</si>
  <si>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</si>
  <si>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</si>
  <si>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</si>
  <si>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</si>
  <si>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</si>
  <si>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</si>
  <si>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</si>
  <si>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</si>
  <si>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</si>
  <si>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</si>
  <si>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</si>
  <si>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</si>
  <si>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</si>
  <si>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</si>
  <si>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</si>
  <si>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</si>
  <si>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</si>
  <si>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</si>
  <si>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</si>
  <si>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</si>
  <si>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</si>
  <si>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</si>
  <si>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</si>
  <si>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</si>
  <si>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</si>
  <si>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</si>
  <si>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</si>
  <si>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</si>
  <si>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</si>
  <si>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</si>
  <si>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</si>
  <si>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</si>
  <si>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</si>
  <si>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</si>
  <si>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</si>
  <si>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</si>
  <si>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</si>
  <si>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</si>
  <si>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</si>
  <si>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</si>
  <si>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</si>
  <si>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</si>
  <si>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</si>
  <si>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</si>
  <si>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</si>
  <si>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</si>
  <si>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</si>
  <si>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</si>
  <si>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</si>
  <si>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</si>
  <si>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</si>
  <si>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</si>
  <si>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</si>
  <si>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</si>
  <si>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</si>
  <si>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</si>
  <si>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</si>
  <si>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</si>
  <si>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</si>
  <si>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</si>
  <si>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</si>
  <si>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</si>
  <si>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</si>
  <si>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</si>
  <si>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</si>
  <si>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</si>
  <si>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</si>
  <si>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</si>
  <si>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</si>
  <si>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</si>
  <si>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</si>
  <si>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</si>
  <si>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</si>
  <si>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</si>
  <si>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</si>
  <si>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</si>
  <si>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</si>
  <si>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</si>
  <si>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</si>
  <si>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</si>
  <si>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</si>
  <si>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</si>
  <si>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</si>
  <si>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</si>
  <si>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</si>
  <si>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</si>
  <si>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</si>
  <si>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</si>
  <si>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</si>
  <si>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</si>
  <si>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</si>
  <si>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</si>
  <si>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</si>
  <si>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</si>
  <si>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</si>
  <si>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</si>
  <si>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</si>
  <si>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</si>
  <si>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</si>
  <si>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</si>
  <si>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</si>
  <si>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</si>
  <si>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</si>
  <si>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</si>
  <si>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</si>
  <si>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</si>
  <si>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</si>
  <si>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</si>
  <si>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</si>
  <si>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</si>
  <si>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</si>
  <si>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</si>
  <si>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</si>
  <si>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</si>
  <si>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</si>
  <si>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</si>
  <si>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</si>
  <si>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</si>
  <si>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</si>
  <si>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</si>
  <si>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</si>
  <si>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</si>
  <si>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</si>
  <si>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</si>
  <si>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</si>
  <si>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</si>
  <si>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</si>
  <si>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</si>
  <si>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</si>
  <si>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</si>
  <si>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</si>
  <si>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</si>
  <si>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</si>
  <si>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</si>
  <si>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</si>
  <si>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</si>
  <si>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</si>
  <si>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</si>
  <si>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</si>
  <si>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</si>
  <si>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</si>
  <si>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</si>
  <si>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</si>
  <si>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</si>
  <si>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</si>
  <si>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</si>
  <si>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</si>
  <si>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</si>
  <si>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</si>
  <si>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</si>
  <si>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</si>
  <si>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</si>
  <si>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</si>
  <si>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</si>
  <si>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</si>
  <si>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</si>
  <si>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</si>
  <si>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</si>
  <si>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</si>
  <si>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</si>
  <si>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</si>
  <si>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</si>
  <si>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</si>
  <si>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</si>
  <si>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</si>
  <si>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</si>
  <si>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</si>
  <si>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</si>
  <si>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</si>
  <si>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</si>
  <si>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</si>
  <si>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</si>
  <si>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</si>
  <si>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</si>
  <si>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</si>
  <si>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</si>
  <si>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</si>
  <si>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</si>
  <si>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</si>
  <si>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</si>
  <si>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</si>
  <si>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</si>
  <si>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</si>
  <si>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</si>
  <si>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</si>
  <si>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</si>
  <si>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</si>
  <si>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</si>
  <si>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</si>
  <si>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</si>
  <si>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</si>
  <si>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</si>
  <si>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</si>
  <si>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</si>
  <si>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</si>
  <si>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</si>
  <si>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</si>
  <si>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</si>
  <si>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</si>
  <si>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</si>
  <si>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</si>
  <si>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</si>
  <si>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</si>
  <si>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</si>
  <si>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</si>
  <si>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</si>
  <si>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</si>
  <si>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</si>
  <si>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</si>
  <si>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</si>
  <si>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</si>
  <si>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</si>
  <si>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</si>
  <si>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</si>
  <si>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</si>
  <si>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</si>
  <si>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</si>
  <si>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</si>
  <si>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</si>
  <si>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</si>
  <si>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</si>
  <si>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</si>
  <si>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</si>
  <si>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</si>
  <si>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</si>
  <si>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</si>
  <si>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</si>
  <si>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</si>
  <si>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</si>
  <si>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</si>
  <si>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</si>
  <si>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</si>
  <si>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</si>
  <si>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</si>
  <si>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</si>
  <si>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</si>
  <si>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</si>
  <si>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</si>
  <si>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</si>
  <si>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</si>
  <si>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</si>
  <si>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</si>
  <si>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</si>
  <si>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</si>
  <si>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</si>
  <si>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</si>
  <si>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</si>
  <si>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</si>
  <si>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</si>
  <si>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</si>
  <si>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</si>
  <si>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</si>
  <si>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</si>
  <si>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</si>
  <si>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</si>
  <si>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</si>
  <si>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</si>
  <si>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</si>
  <si>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</si>
  <si>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</si>
  <si>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</si>
  <si>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</si>
  <si>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</si>
  <si>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</si>
  <si>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</si>
  <si>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</si>
  <si>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</si>
  <si>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</si>
  <si>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</si>
  <si>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</si>
  <si>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</si>
  <si>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</si>
  <si>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</si>
  <si>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</si>
  <si>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</si>
  <si>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</si>
  <si>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</si>
  <si>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</si>
  <si>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</si>
  <si>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</si>
  <si>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</si>
  <si>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</si>
  <si>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</si>
  <si>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</si>
  <si>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</si>
  <si>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</si>
  <si>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</si>
  <si>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</si>
  <si>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</si>
  <si>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</si>
  <si>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</si>
  <si>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</si>
  <si>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</si>
  <si>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</si>
  <si>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</si>
  <si>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</si>
  <si>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</si>
  <si>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</si>
  <si>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</si>
  <si>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</si>
  <si>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</si>
  <si>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</si>
  <si>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</si>
  <si>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</si>
  <si>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</si>
  <si>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</si>
  <si>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</si>
  <si>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</si>
  <si>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</si>
  <si>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</si>
  <si>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</si>
  <si>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</si>
  <si>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</si>
  <si>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</si>
  <si>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</si>
  <si>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</si>
  <si>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</si>
  <si>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</si>
  <si>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</si>
  <si>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</si>
  <si>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</si>
  <si>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</si>
  <si>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</si>
  <si>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</si>
  <si>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</si>
  <si>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</si>
  <si>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</si>
  <si>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</si>
  <si>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</si>
  <si>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</si>
  <si>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</si>
  <si>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</si>
  <si>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</si>
  <si>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</si>
  <si>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</si>
  <si>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</si>
  <si>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</si>
  <si>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</si>
  <si>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</si>
  <si>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</si>
  <si>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</si>
  <si>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</si>
  <si>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</si>
  <si>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</si>
  <si>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</si>
  <si>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</si>
  <si>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</si>
  <si>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</si>
  <si>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</si>
  <si>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</si>
  <si>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</si>
  <si>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</si>
  <si>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</si>
  <si>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</si>
  <si>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</si>
  <si>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</si>
  <si>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</si>
  <si>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</si>
  <si>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</si>
  <si>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</si>
  <si>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</si>
  <si>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</si>
  <si>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</si>
  <si>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</si>
  <si>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</si>
  <si>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</si>
  <si>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</si>
  <si>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</si>
  <si>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</si>
  <si>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</si>
  <si>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</si>
  <si>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</si>
  <si>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</si>
  <si>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</si>
  <si>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</si>
  <si>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</si>
  <si>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</si>
  <si>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</si>
  <si>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</si>
  <si>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</si>
  <si>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</si>
  <si>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</si>
  <si>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</si>
  <si>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</si>
  <si>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</si>
  <si>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</si>
  <si>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</si>
  <si>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</si>
  <si>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</si>
  <si>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</si>
  <si>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</si>
  <si>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</si>
  <si>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</si>
  <si>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</si>
  <si>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</si>
  <si>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</si>
  <si>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</si>
  <si>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</si>
  <si>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</si>
  <si>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</si>
  <si>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</si>
  <si>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</si>
  <si>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</si>
  <si>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</si>
  <si>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</si>
  <si>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</si>
  <si>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</si>
  <si>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</si>
  <si>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</si>
  <si>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</si>
  <si>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</si>
  <si>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</si>
  <si>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</si>
  <si>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</si>
  <si>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</si>
  <si>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</si>
  <si>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</si>
  <si>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</si>
  <si>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</si>
  <si>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</si>
  <si>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</si>
  <si>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</si>
  <si>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</si>
  <si>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</si>
  <si>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</si>
  <si>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</si>
  <si>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</si>
  <si>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</si>
  <si>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</si>
  <si>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</si>
  <si>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</si>
  <si>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</si>
  <si>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</si>
  <si>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</si>
  <si>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</si>
  <si>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</si>
  <si>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</si>
  <si>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</si>
  <si>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</si>
  <si>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</si>
  <si>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</si>
  <si>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</si>
  <si>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</si>
  <si>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</si>
  <si>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</si>
  <si>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</si>
  <si>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</si>
  <si>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</si>
  <si>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</si>
  <si>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</si>
  <si>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</si>
  <si>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</si>
  <si>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</si>
  <si>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</si>
  <si>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</si>
  <si>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</si>
  <si>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</si>
  <si>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</si>
  <si>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</si>
  <si>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</si>
  <si>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</si>
  <si>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</si>
  <si>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</si>
  <si>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</si>
  <si>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</si>
  <si>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</si>
  <si>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</si>
  <si>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</si>
  <si>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</si>
  <si>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</si>
  <si>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</si>
  <si>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</si>
  <si>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</si>
  <si>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</si>
  <si>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</si>
  <si>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</si>
  <si>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</si>
  <si>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</si>
  <si>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</si>
  <si>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</si>
  <si>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</si>
  <si>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</si>
  <si>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</si>
  <si>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</si>
  <si>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</si>
  <si>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</si>
  <si>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</si>
  <si>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</si>
  <si>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</si>
  <si>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</si>
  <si>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</si>
  <si>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</si>
  <si>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</si>
  <si>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</si>
  <si>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</si>
  <si>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</si>
  <si>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</si>
  <si>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</si>
  <si>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</si>
  <si>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</si>
  <si>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</si>
  <si>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</si>
  <si>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</si>
  <si>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</si>
  <si>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</si>
  <si>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</si>
  <si>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</si>
  <si>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</si>
  <si>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</si>
  <si>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</si>
  <si>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</si>
  <si>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</si>
  <si>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</si>
  <si>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</si>
  <si>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</si>
  <si>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</si>
  <si>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</si>
  <si>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</si>
  <si>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</si>
  <si>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</si>
  <si>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</si>
  <si>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</si>
  <si>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</si>
  <si>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</si>
  <si>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</si>
  <si>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</si>
  <si>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</si>
  <si>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</si>
  <si>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</si>
  <si>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</si>
  <si>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</si>
  <si>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</si>
  <si>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</si>
  <si>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</si>
  <si>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</si>
  <si>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</si>
  <si>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</si>
  <si>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</si>
  <si>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</si>
  <si>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</si>
  <si>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</si>
  <si>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</si>
  <si>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</si>
  <si>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</si>
  <si>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</si>
  <si>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</si>
  <si>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</si>
  <si>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</si>
  <si>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</si>
  <si>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</si>
  <si>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</si>
  <si>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</si>
  <si>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</si>
  <si>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</si>
  <si>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</si>
  <si>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</si>
  <si>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</si>
  <si>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</si>
  <si>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</si>
  <si>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</si>
  <si>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</si>
  <si>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</si>
  <si>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</si>
  <si>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</si>
  <si>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</si>
  <si>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</si>
  <si>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</si>
  <si>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</si>
  <si>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</si>
  <si>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</si>
  <si>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</si>
  <si>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</si>
  <si>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</si>
  <si>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</si>
  <si>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</si>
  <si>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</si>
  <si>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</si>
  <si>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</si>
  <si>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</si>
  <si>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</si>
  <si>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</si>
  <si>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</si>
  <si>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</si>
  <si>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</si>
  <si>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</si>
  <si>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</si>
  <si>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</si>
  <si>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</si>
  <si>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</si>
  <si>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</si>
  <si>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</si>
  <si>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</si>
  <si>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</si>
  <si>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</si>
  <si>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</si>
  <si>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</si>
  <si>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</si>
  <si>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</si>
  <si>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</si>
  <si>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</si>
  <si>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</si>
  <si>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</si>
  <si>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</si>
  <si>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</si>
  <si>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</si>
  <si>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</si>
  <si>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</si>
  <si>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</si>
  <si>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</si>
  <si>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</si>
  <si>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</si>
  <si>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</si>
  <si>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</si>
  <si>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</si>
  <si>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</si>
  <si>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</si>
  <si>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</si>
  <si>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</si>
  <si>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</si>
  <si>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</si>
  <si>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</si>
  <si>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</si>
  <si>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</si>
  <si>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</si>
  <si>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</si>
  <si>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</si>
  <si>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</si>
  <si>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</si>
  <si>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</si>
  <si>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</si>
  <si>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</si>
  <si>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</si>
  <si>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</si>
  <si>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</si>
  <si>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</si>
  <si>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</si>
  <si>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</si>
  <si>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</si>
  <si>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</si>
  <si>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</si>
  <si>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</si>
  <si>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</si>
  <si>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</si>
  <si>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</si>
  <si>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</si>
  <si>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</si>
  <si>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</si>
  <si>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</si>
  <si>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</si>
  <si>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</si>
  <si>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</si>
  <si>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</si>
  <si>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</si>
  <si>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</si>
  <si>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</si>
  <si>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</si>
  <si>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</si>
  <si>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</si>
  <si>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</si>
  <si>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</si>
  <si>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</si>
  <si>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</si>
  <si>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</si>
  <si>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</si>
  <si>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</si>
  <si>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</si>
  <si>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</si>
  <si>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</si>
  <si>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</si>
  <si>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</si>
  <si>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</si>
  <si>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</si>
  <si>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</si>
  <si>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</si>
  <si>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</si>
  <si>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</si>
  <si>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</si>
  <si>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</si>
  <si>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</si>
  <si>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</si>
  <si>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</si>
  <si>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</si>
  <si>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</si>
  <si>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</si>
  <si>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</si>
  <si>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</si>
  <si>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</si>
  <si>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</si>
  <si>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</si>
  <si>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</si>
  <si>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</si>
  <si>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</si>
  <si>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</si>
  <si>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</si>
  <si>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</si>
  <si>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</si>
  <si>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</si>
  <si>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</si>
  <si>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</si>
  <si>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</si>
  <si>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</si>
  <si>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</si>
  <si>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</si>
  <si>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</si>
  <si>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</si>
  <si>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</si>
  <si>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</si>
  <si>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</si>
  <si>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</si>
  <si>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</si>
  <si>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</si>
  <si>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</si>
  <si>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</si>
  <si>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</si>
  <si>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</si>
  <si>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</si>
  <si>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</si>
  <si>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</si>
  <si>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</si>
  <si>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</si>
  <si>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</si>
  <si>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</si>
  <si>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</si>
  <si>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</si>
  <si>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</si>
  <si>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</si>
  <si>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</si>
  <si>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</si>
  <si>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</si>
  <si>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</si>
  <si>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</si>
  <si>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</si>
  <si>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</si>
  <si>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</si>
  <si>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</si>
  <si>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</si>
  <si>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</si>
  <si>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</si>
  <si>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</si>
  <si>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</si>
  <si>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</si>
  <si>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</si>
  <si>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</si>
  <si>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</si>
  <si>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</si>
  <si>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</si>
  <si>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</si>
  <si>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</si>
  <si>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</si>
  <si>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</si>
  <si>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</si>
  <si>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</si>
  <si>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</si>
  <si>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</si>
  <si>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</si>
  <si>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</si>
  <si>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</si>
  <si>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</si>
  <si>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</si>
  <si>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</si>
  <si>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</si>
  <si>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</si>
  <si>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</si>
  <si>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</si>
  <si>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</si>
  <si>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</si>
  <si>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</si>
  <si>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</si>
  <si>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</si>
  <si>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</si>
  <si>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</si>
  <si>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</si>
  <si>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</si>
  <si>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</si>
  <si>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</si>
  <si>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</si>
  <si>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</si>
  <si>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</si>
  <si>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</si>
  <si>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</si>
  <si>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</si>
  <si>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</si>
  <si>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</si>
  <si>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</si>
  <si>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</si>
  <si>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</si>
  <si>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</si>
  <si>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</si>
  <si>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</si>
  <si>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</si>
  <si>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</si>
  <si>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</si>
  <si>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</si>
  <si>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</si>
  <si>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</si>
  <si>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</si>
  <si>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</si>
  <si>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</si>
  <si>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</si>
  <si>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</si>
  <si>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</si>
  <si>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</si>
  <si>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</si>
  <si>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</si>
  <si>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</si>
  <si>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</si>
  <si>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</si>
  <si>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</si>
  <si>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</si>
  <si>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</si>
  <si>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</si>
  <si>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</si>
  <si>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</si>
  <si>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</si>
  <si>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</si>
  <si>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</si>
  <si>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</si>
  <si>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</si>
  <si>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</si>
  <si>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</si>
  <si>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</si>
  <si>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</si>
  <si>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</si>
  <si>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</si>
  <si>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</si>
  <si>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</si>
  <si>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</si>
  <si>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</si>
  <si>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</si>
  <si>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</si>
  <si>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</si>
  <si>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</si>
  <si>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</si>
  <si>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</si>
  <si>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</si>
  <si>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</si>
  <si>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</si>
  <si>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</si>
  <si>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</si>
  <si>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</si>
  <si>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</si>
  <si>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</si>
  <si>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</si>
  <si>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</si>
  <si>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</si>
  <si>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</si>
  <si>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</si>
  <si>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</si>
  <si>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</si>
  <si>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</si>
  <si>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</si>
  <si>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</si>
  <si>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</si>
  <si>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</si>
  <si>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</si>
  <si>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</si>
  <si>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</si>
  <si>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</si>
  <si>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</si>
  <si>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</si>
  <si>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</si>
  <si>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</si>
  <si>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</si>
  <si>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</si>
  <si>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</si>
  <si>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</si>
  <si>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</si>
  <si>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</si>
  <si>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</si>
  <si>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</si>
  <si>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</si>
  <si>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</si>
  <si>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</si>
  <si>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</si>
  <si>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</si>
  <si>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</si>
  <si>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</si>
  <si>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</si>
  <si>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</si>
  <si>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</si>
  <si>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</si>
  <si>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</si>
  <si>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</si>
  <si>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</si>
  <si>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</si>
  <si>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</si>
  <si>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</si>
  <si>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</si>
  <si>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</si>
  <si>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</si>
  <si>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</si>
  <si>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</si>
  <si>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</si>
  <si>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</si>
  <si>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</si>
  <si>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</si>
  <si>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</si>
  <si>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</si>
  <si>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</si>
  <si>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</si>
  <si>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</si>
  <si>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</si>
  <si>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</si>
  <si>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</si>
  <si>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</si>
  <si>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</si>
  <si>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</si>
  <si>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</si>
  <si>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</si>
  <si>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</si>
  <si>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</si>
  <si>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</si>
  <si>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</si>
  <si>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</si>
  <si>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</si>
  <si>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</si>
  <si>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</si>
  <si>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</si>
  <si>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</si>
  <si>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</si>
  <si>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</si>
  <si>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</si>
  <si>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</si>
  <si>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</si>
  <si>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</si>
  <si>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</si>
  <si>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</si>
  <si>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</si>
  <si>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</si>
  <si>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</si>
  <si>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</si>
  <si>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</si>
  <si>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</si>
  <si>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</si>
  <si>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</si>
  <si>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</si>
  <si>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</si>
  <si>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</si>
  <si>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</si>
  <si>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</si>
  <si>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</si>
  <si>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</si>
  <si>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</si>
  <si>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</si>
  <si>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</si>
  <si>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</si>
  <si>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</si>
  <si>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</si>
  <si>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</si>
  <si>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</si>
  <si>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</si>
  <si>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</si>
  <si>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</si>
  <si>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</si>
  <si>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</si>
  <si>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</si>
  <si>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</si>
  <si>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</si>
  <si>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</si>
  <si>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</si>
  <si>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</si>
  <si>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</si>
  <si>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</si>
  <si>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</si>
  <si>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</si>
  <si>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</si>
  <si>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</si>
  <si>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</si>
  <si>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</si>
  <si>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</si>
  <si>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</si>
  <si>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</si>
  <si>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</si>
  <si>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</si>
  <si>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</si>
  <si>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</si>
  <si>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</si>
  <si>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</si>
  <si>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</si>
  <si>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</si>
  <si>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</si>
  <si>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</si>
  <si>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</si>
  <si>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</si>
  <si>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</si>
  <si>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</si>
  <si>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</si>
  <si>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</si>
  <si>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</si>
  <si>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</si>
  <si>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</si>
  <si>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</si>
  <si>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</si>
  <si>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</si>
  <si>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</si>
  <si>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</si>
  <si>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</si>
  <si>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</si>
  <si>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</si>
  <si>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</si>
  <si>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</si>
  <si>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</si>
  <si>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</si>
  <si>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</si>
  <si>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</si>
  <si>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</si>
  <si>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</si>
  <si>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</si>
  <si>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</si>
  <si>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</si>
  <si>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</si>
  <si>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</si>
  <si>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</si>
  <si>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</si>
  <si>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</si>
  <si>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</si>
  <si>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</si>
  <si>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</si>
  <si>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</si>
  <si>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</si>
  <si>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</si>
  <si>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</si>
  <si>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</si>
  <si>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</si>
  <si>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</si>
  <si>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</si>
  <si>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</si>
  <si>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</si>
  <si>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</si>
  <si>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</si>
  <si>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</si>
  <si>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</si>
  <si>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</si>
  <si>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</si>
  <si>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</si>
  <si>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</si>
  <si>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</si>
  <si>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</si>
  <si>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</si>
  <si>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</si>
  <si>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</si>
  <si>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</si>
  <si>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</si>
  <si>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</si>
  <si>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</si>
  <si>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</si>
  <si>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</si>
  <si>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</si>
  <si>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</si>
  <si>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</si>
  <si>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</si>
  <si>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</si>
  <si>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</si>
  <si>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</si>
  <si>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</si>
  <si>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</si>
  <si>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</si>
  <si>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</si>
  <si>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</si>
  <si>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</si>
  <si>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</si>
  <si>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</si>
  <si>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</si>
  <si>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</si>
  <si>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</si>
  <si>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</si>
  <si>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</si>
  <si>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</si>
  <si>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</si>
  <si>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</si>
  <si>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</si>
  <si>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</si>
  <si>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</si>
  <si>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</si>
  <si>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</si>
  <si>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</si>
  <si>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</si>
  <si>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</si>
  <si>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</si>
  <si>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</si>
  <si>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</si>
  <si>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</si>
  <si>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</si>
  <si>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</si>
  <si>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</si>
  <si>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</si>
  <si>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</si>
  <si>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</si>
  <si>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</si>
  <si>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</si>
  <si>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</si>
  <si>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</si>
  <si>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</si>
  <si>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</si>
  <si>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</si>
  <si>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</si>
  <si>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</si>
  <si>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</si>
  <si>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</si>
  <si>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</si>
  <si>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</si>
  <si>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</si>
  <si>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</si>
  <si>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</si>
  <si>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</si>
  <si>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</si>
  <si>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</si>
  <si>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</si>
  <si>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</si>
  <si>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</si>
  <si>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</si>
  <si>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</si>
  <si>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</si>
  <si>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</si>
  <si>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</si>
  <si>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</si>
  <si>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</si>
  <si>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</si>
  <si>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</si>
  <si>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</si>
  <si>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</si>
  <si>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</si>
  <si>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</si>
  <si>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</si>
  <si>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</si>
  <si>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</si>
  <si>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</si>
  <si>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</si>
  <si>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</si>
  <si>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</si>
  <si>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</si>
  <si>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</si>
  <si>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</si>
  <si>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</si>
  <si>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</si>
  <si>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</si>
  <si>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</si>
  <si>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</si>
  <si>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</si>
  <si>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</si>
  <si>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</si>
  <si>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</si>
  <si>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</si>
  <si>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</si>
  <si>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</si>
  <si>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</si>
  <si>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</si>
  <si>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</si>
  <si>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</si>
  <si>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</si>
  <si>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</si>
  <si>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</si>
  <si>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</si>
  <si>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</si>
  <si>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</si>
  <si>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</si>
  <si>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</si>
  <si>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</si>
  <si>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</si>
  <si>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</si>
  <si>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</si>
  <si>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</si>
  <si>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</si>
  <si>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</si>
  <si>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</si>
  <si>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</si>
  <si>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</si>
  <si>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</si>
  <si>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</si>
  <si>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</si>
  <si>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</si>
  <si>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</si>
  <si>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</si>
  <si>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</si>
  <si>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</si>
  <si>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</si>
  <si>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</si>
  <si>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</si>
  <si>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</si>
  <si>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</si>
  <si>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</si>
  <si>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</si>
  <si>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</si>
  <si>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</si>
  <si>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</si>
  <si>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</si>
  <si>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</si>
  <si>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</si>
  <si>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</si>
  <si>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</si>
  <si>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</si>
  <si>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</si>
  <si>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</si>
  <si>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</si>
  <si>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</si>
  <si>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</si>
  <si>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</si>
  <si>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</si>
  <si>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</si>
  <si>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</si>
  <si>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</si>
  <si>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</si>
  <si>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</si>
  <si>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</si>
  <si>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</si>
  <si>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</si>
  <si>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</si>
  <si>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</si>
  <si>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</si>
  <si>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</si>
  <si>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</si>
  <si>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</si>
  <si>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</si>
  <si>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</si>
  <si>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</si>
  <si>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</si>
  <si>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</si>
  <si>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</si>
  <si>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</si>
  <si>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</si>
  <si>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</si>
  <si>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</si>
  <si>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</si>
  <si>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</si>
  <si>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</si>
  <si>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</si>
  <si>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</si>
  <si>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</si>
  <si>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</si>
  <si>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</si>
  <si>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</si>
  <si>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</si>
  <si>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</si>
  <si>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</si>
  <si>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</si>
  <si>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</si>
  <si>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</si>
  <si>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</si>
  <si>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</si>
  <si>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</si>
  <si>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</si>
  <si>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</si>
  <si>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</si>
  <si>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</si>
  <si>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</si>
  <si>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</si>
  <si>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</si>
  <si>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</si>
  <si>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</si>
  <si>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</si>
  <si>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</si>
  <si>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</si>
  <si>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</si>
  <si>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</si>
  <si>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</si>
  <si>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</si>
  <si>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</si>
  <si>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</si>
  <si>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</si>
  <si>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</si>
  <si>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</si>
  <si>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</si>
  <si>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</si>
  <si>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</si>
  <si>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</si>
  <si>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</si>
  <si>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</si>
  <si>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</si>
  <si>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</si>
  <si>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</si>
  <si>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</si>
  <si>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</si>
  <si>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</si>
  <si>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</si>
  <si>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</si>
  <si>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</si>
  <si>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</si>
  <si>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</si>
  <si>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</si>
  <si>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</si>
  <si>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</si>
  <si>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</si>
  <si>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</si>
  <si>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</si>
  <si>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</si>
  <si>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</si>
  <si>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</si>
  <si>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</si>
  <si>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</si>
  <si>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</si>
  <si>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</si>
  <si>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</si>
  <si>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</si>
  <si>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</si>
  <si>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</si>
  <si>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</si>
  <si>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</si>
  <si>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</si>
  <si>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</si>
  <si>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</si>
  <si>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</si>
  <si>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</si>
  <si>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</si>
  <si>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</si>
  <si>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</si>
  <si>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</si>
  <si>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</si>
  <si>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</si>
  <si>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</si>
  <si>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</si>
  <si>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</si>
  <si>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</si>
  <si>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</si>
  <si>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</si>
  <si>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</si>
  <si>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</si>
  <si>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</si>
  <si>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</si>
  <si>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</si>
  <si>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</si>
  <si>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</si>
  <si>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</si>
  <si>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</si>
  <si>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</si>
  <si>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</si>
  <si>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</si>
  <si>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</si>
  <si>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</si>
  <si>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</si>
  <si>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</si>
  <si>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</si>
  <si>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</si>
  <si>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</si>
  <si>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</si>
  <si>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</si>
  <si>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</si>
  <si>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</si>
  <si>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</si>
  <si>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</si>
  <si>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</si>
  <si>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</si>
  <si>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</si>
  <si>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</si>
  <si>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</si>
  <si>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</si>
  <si>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</si>
  <si>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</si>
  <si>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</si>
  <si>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</si>
  <si>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</si>
  <si>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</si>
  <si>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</si>
  <si>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</si>
  <si>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</si>
  <si>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</si>
  <si>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</si>
  <si>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</si>
  <si>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</si>
  <si>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</si>
  <si>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</si>
  <si>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</si>
  <si>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</si>
  <si>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</si>
  <si>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</si>
  <si>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</si>
  <si>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</si>
  <si>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</si>
  <si>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</si>
  <si>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</si>
  <si>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</si>
  <si>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</si>
  <si>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</si>
  <si>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</si>
  <si>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</si>
  <si>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</si>
  <si>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</si>
  <si>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</si>
  <si>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</si>
  <si>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</si>
  <si>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</si>
  <si>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</si>
  <si>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</si>
  <si>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</si>
  <si>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</si>
  <si>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</si>
  <si>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</si>
  <si>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</si>
  <si>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</si>
  <si>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</si>
  <si>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</si>
  <si>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</si>
  <si>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</si>
  <si>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</si>
  <si>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</si>
  <si>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</si>
  <si>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</si>
  <si>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</si>
  <si>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</si>
  <si>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</si>
  <si>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</si>
  <si>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</si>
  <si>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</si>
  <si>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</si>
  <si>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</si>
  <si>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</si>
  <si>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</si>
  <si>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</si>
  <si>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</si>
  <si>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</si>
  <si>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</si>
  <si>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</si>
  <si>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</si>
  <si>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</si>
  <si>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</si>
  <si>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</si>
  <si>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</si>
  <si>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</si>
  <si>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</si>
  <si>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</si>
  <si>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</si>
  <si>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</si>
  <si>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</si>
  <si>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</si>
  <si>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</si>
  <si>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</si>
  <si>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</si>
  <si>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</si>
  <si>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</si>
  <si>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</si>
  <si>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</si>
  <si>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</si>
  <si>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</si>
  <si>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</si>
  <si>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</si>
  <si>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</si>
  <si>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</si>
  <si>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</si>
  <si>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</si>
  <si>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</si>
  <si>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</si>
  <si>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</si>
  <si>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</si>
  <si>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</si>
  <si>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</si>
  <si>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</si>
  <si>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</si>
  <si>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</si>
  <si>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</si>
  <si>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</si>
  <si>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</si>
  <si>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</si>
  <si>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</si>
  <si>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</si>
  <si>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</si>
  <si>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</si>
  <si>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</si>
  <si>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</si>
  <si>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</si>
  <si>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</si>
  <si>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</si>
  <si>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</si>
  <si>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</si>
  <si>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</si>
  <si>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</si>
  <si>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</si>
  <si>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</si>
  <si>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</si>
  <si>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</si>
  <si>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</si>
  <si>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</si>
  <si>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</si>
  <si>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</si>
  <si>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</si>
  <si>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</si>
  <si>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</si>
  <si>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</si>
  <si>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</si>
  <si>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</si>
  <si>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</si>
  <si>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</si>
  <si>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</si>
  <si>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</si>
  <si>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</si>
  <si>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</si>
  <si>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</si>
  <si>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</si>
  <si>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</si>
  <si>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</si>
  <si>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</si>
  <si>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</si>
  <si>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</si>
  <si>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</si>
  <si>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</si>
  <si>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</si>
  <si>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</si>
  <si>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</si>
  <si>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</si>
  <si>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</si>
  <si>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</si>
  <si>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</si>
  <si>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</si>
  <si>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</si>
  <si>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</si>
  <si>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</si>
  <si>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</si>
  <si>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</si>
  <si>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</si>
  <si>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</si>
  <si>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</si>
  <si>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</si>
  <si>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</si>
  <si>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</si>
  <si>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</si>
  <si>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</si>
  <si>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</si>
  <si>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</si>
  <si>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</si>
  <si>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</si>
  <si>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</si>
  <si>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</si>
  <si>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</si>
  <si>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</si>
  <si>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</si>
  <si>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</si>
  <si>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</si>
  <si>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</si>
  <si>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</si>
  <si>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</si>
  <si>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</si>
  <si>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</si>
  <si>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</si>
  <si>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</si>
  <si>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</si>
  <si>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</si>
  <si>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</si>
  <si>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</si>
  <si>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</si>
  <si>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</si>
  <si>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</si>
  <si>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</si>
  <si>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</si>
  <si>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</si>
  <si>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</si>
  <si>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</si>
  <si>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</si>
  <si>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</si>
  <si>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</si>
  <si>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</si>
  <si>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</si>
  <si>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</si>
  <si>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</si>
  <si>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</si>
  <si>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</si>
  <si>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</si>
  <si>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</si>
  <si>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</si>
  <si>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</si>
  <si>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</si>
  <si>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</si>
  <si>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</si>
  <si>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</si>
  <si>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</si>
  <si>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</si>
  <si>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</si>
  <si>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</si>
  <si>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</si>
  <si>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</si>
  <si>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</si>
  <si>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</si>
  <si>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</si>
  <si>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</si>
  <si>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</si>
  <si>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</si>
  <si>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</si>
  <si>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</si>
  <si>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</si>
  <si>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</si>
  <si>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</si>
  <si>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</si>
  <si>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</si>
  <si>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</si>
  <si>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</si>
  <si>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</si>
  <si>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</si>
  <si>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</si>
  <si>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</si>
  <si>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</si>
  <si>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</si>
  <si>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</si>
  <si>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</si>
  <si>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</si>
  <si>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</si>
  <si>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</si>
  <si>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</si>
  <si>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</si>
  <si>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</si>
  <si>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</si>
  <si>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</si>
  <si>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</si>
  <si>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</si>
  <si>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</si>
  <si>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</si>
  <si>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</si>
  <si>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</si>
  <si>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</si>
  <si>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</si>
  <si>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</si>
  <si>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</si>
  <si>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</si>
  <si>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</si>
  <si>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</si>
  <si>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</si>
  <si>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</si>
  <si>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</si>
  <si>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</si>
  <si>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</si>
  <si>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</si>
  <si>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</si>
  <si>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</si>
  <si>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</si>
  <si>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</si>
  <si>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</si>
  <si>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</si>
  <si>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</si>
  <si>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</si>
  <si>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</si>
  <si>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</si>
  <si>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</si>
  <si>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</si>
  <si>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</si>
  <si>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</si>
  <si>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</si>
  <si>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</si>
  <si>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</si>
  <si>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</si>
  <si>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</si>
  <si>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</si>
  <si>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</si>
  <si>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</si>
  <si>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</si>
  <si>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</si>
  <si>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</si>
  <si>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</si>
  <si>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</si>
  <si>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</si>
  <si>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</si>
  <si>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</si>
  <si>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</si>
  <si>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</si>
  <si>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</si>
  <si>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</si>
  <si>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</si>
  <si>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</si>
  <si>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</si>
  <si>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</si>
  <si>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</si>
  <si>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</si>
  <si>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</si>
  <si>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</si>
  <si>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</si>
  <si>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</si>
  <si>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</si>
  <si>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</si>
  <si>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</si>
  <si>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</si>
  <si>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</si>
  <si>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</si>
  <si>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</si>
  <si>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</si>
  <si>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</si>
  <si>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</si>
  <si>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</si>
  <si>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</si>
  <si>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</si>
  <si>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</si>
  <si>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</si>
  <si>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</si>
  <si>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</si>
  <si>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</si>
  <si>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</si>
  <si>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</si>
  <si>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</si>
  <si>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</si>
  <si>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</si>
  <si>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</si>
  <si>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</si>
  <si>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</si>
  <si>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</si>
  <si>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</si>
  <si>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</si>
  <si>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</si>
  <si>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</si>
  <si>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</si>
  <si>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</si>
  <si>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</si>
  <si>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</si>
  <si>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</si>
  <si>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</si>
  <si>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</si>
  <si>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</si>
  <si>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</si>
  <si>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</si>
  <si>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</si>
  <si>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</si>
  <si>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</si>
  <si>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</si>
  <si>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</si>
  <si>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</si>
  <si>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</si>
  <si>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</si>
  <si>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</si>
  <si>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</si>
  <si>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</si>
  <si>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</si>
  <si>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</si>
  <si>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</si>
  <si>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</si>
  <si>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</si>
  <si>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</si>
  <si>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</si>
  <si>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</si>
  <si>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</si>
  <si>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</si>
  <si>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</si>
  <si>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</si>
  <si>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</si>
  <si>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</si>
  <si>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</si>
  <si>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</si>
  <si>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</si>
  <si>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</si>
  <si>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</si>
  <si>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</si>
  <si>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</si>
  <si>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</si>
  <si>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</si>
  <si>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</si>
  <si>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</si>
  <si>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</si>
  <si>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</si>
  <si>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</si>
  <si>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</si>
  <si>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</si>
  <si>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</si>
  <si>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</si>
  <si>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</si>
  <si>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</si>
  <si>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</si>
  <si>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</si>
  <si>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</si>
  <si>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</si>
  <si>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</si>
  <si>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</si>
  <si>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</si>
  <si>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</si>
  <si>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</si>
  <si>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</si>
  <si>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</si>
  <si>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</si>
  <si>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</si>
  <si>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</si>
  <si>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</si>
  <si>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</si>
  <si>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</si>
  <si>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</si>
  <si>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</si>
  <si>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</si>
  <si>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</si>
  <si>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</si>
  <si>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</si>
  <si>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</si>
  <si>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</si>
  <si>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</si>
  <si>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</si>
  <si>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</si>
  <si>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</si>
  <si>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</si>
  <si>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</si>
  <si>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</si>
  <si>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</si>
  <si>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</si>
  <si>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</si>
  <si>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</si>
  <si>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</si>
  <si>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</si>
  <si>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</si>
  <si>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</si>
  <si>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</si>
  <si>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</si>
  <si>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</si>
  <si>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</si>
  <si>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</si>
  <si>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</si>
  <si>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</si>
  <si>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</si>
  <si>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</si>
  <si>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</si>
  <si>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</si>
  <si>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</si>
  <si>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</si>
  <si>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</si>
  <si>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</si>
  <si>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</si>
  <si>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</si>
  <si>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</si>
  <si>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</si>
  <si>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</si>
  <si>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</si>
  <si>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</si>
  <si>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</si>
  <si>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</si>
  <si>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</si>
  <si>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</si>
  <si>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</si>
  <si>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</si>
  <si>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</si>
  <si>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</si>
  <si>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</si>
  <si>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</si>
  <si>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</si>
  <si>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</si>
  <si>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</si>
  <si>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</si>
  <si>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</si>
  <si>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</si>
  <si>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</si>
  <si>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</si>
  <si>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</si>
  <si>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</si>
  <si>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</si>
  <si>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</si>
  <si>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</si>
  <si>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</si>
  <si>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</si>
  <si>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</si>
  <si>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</si>
  <si>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</si>
  <si>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</si>
  <si>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</si>
  <si>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</si>
  <si>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</si>
  <si>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</si>
  <si>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</si>
  <si>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</si>
  <si>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</si>
  <si>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</si>
  <si>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</si>
  <si>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</si>
  <si>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</si>
  <si>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</si>
  <si>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</si>
  <si>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</si>
  <si>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</si>
  <si>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</si>
  <si>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</si>
  <si>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</si>
  <si>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</si>
  <si>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</si>
  <si>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</si>
  <si>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</si>
  <si>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</si>
  <si>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</si>
  <si>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</si>
  <si>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</si>
  <si>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</si>
  <si>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</si>
  <si>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</si>
  <si>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</si>
  <si>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</si>
  <si>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</si>
  <si>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</si>
  <si>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</si>
  <si>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</si>
  <si>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</si>
  <si>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</si>
  <si>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</si>
  <si>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</si>
  <si>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</si>
  <si>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</si>
  <si>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</si>
  <si>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</si>
  <si>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</si>
  <si>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</si>
  <si>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</si>
  <si>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</si>
  <si>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</si>
  <si>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</si>
  <si>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</si>
  <si>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</si>
  <si>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</si>
  <si>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</si>
  <si>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</si>
  <si>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</si>
  <si>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</si>
  <si>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</si>
  <si>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</si>
  <si>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</si>
  <si>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</si>
  <si>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</si>
  <si>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</si>
  <si>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</si>
  <si>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</si>
  <si>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</si>
  <si>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</si>
  <si>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</si>
  <si>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</si>
  <si>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</si>
  <si>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</si>
  <si>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</si>
  <si>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</si>
  <si>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</si>
  <si>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</si>
  <si>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</si>
  <si>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</si>
  <si>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</si>
  <si>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</si>
  <si>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</si>
  <si>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</si>
  <si>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</si>
  <si>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</si>
  <si>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</si>
  <si>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</si>
  <si>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</si>
  <si>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</si>
  <si>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</si>
  <si>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</si>
  <si>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</si>
  <si>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</si>
  <si>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</si>
  <si>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</si>
  <si>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</si>
  <si>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</si>
  <si>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</si>
  <si>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</si>
  <si>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</si>
  <si>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</si>
  <si>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</si>
  <si>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</si>
  <si>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</si>
  <si>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</si>
  <si>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</si>
  <si>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</si>
  <si>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</si>
  <si>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</si>
  <si>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</si>
  <si>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</si>
  <si>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</si>
  <si>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</si>
  <si>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</si>
  <si>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</si>
  <si>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</si>
  <si>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</si>
  <si>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</si>
  <si>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</si>
  <si>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</si>
  <si>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</si>
  <si>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</si>
  <si>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</si>
  <si>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</si>
  <si>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</si>
  <si>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</si>
  <si>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</si>
  <si>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</si>
  <si>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</si>
  <si>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</si>
  <si>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</si>
  <si>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</si>
  <si>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</si>
  <si>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</si>
  <si>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</si>
  <si>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</si>
  <si>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</si>
  <si>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</si>
  <si>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</si>
  <si>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</si>
  <si>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</si>
  <si>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</si>
  <si>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</si>
  <si>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</si>
  <si>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</si>
  <si>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</si>
  <si>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</si>
  <si>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</si>
  <si>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</si>
  <si>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</si>
  <si>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</si>
  <si>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</si>
  <si>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</si>
  <si>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</si>
  <si>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</si>
  <si>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</si>
  <si>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</si>
  <si>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</si>
  <si>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</si>
  <si>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</si>
  <si>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</si>
  <si>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</si>
  <si>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</si>
  <si>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</si>
  <si>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</si>
  <si>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</si>
  <si>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</si>
  <si>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</si>
  <si>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</si>
  <si>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</si>
  <si>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</si>
  <si>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</si>
  <si>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</si>
  <si>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</si>
  <si>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</si>
  <si>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</si>
  <si>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</si>
  <si>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</si>
  <si>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</si>
  <si>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</si>
  <si>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</si>
  <si>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</si>
  <si>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</si>
  <si>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</si>
  <si>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</si>
  <si>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</si>
  <si>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</si>
  <si>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</si>
  <si>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</si>
  <si>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</si>
  <si>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</si>
  <si>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</si>
  <si>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</si>
  <si>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</si>
  <si>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</si>
  <si>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</si>
  <si>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</si>
  <si>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</si>
  <si>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</si>
  <si>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</si>
  <si>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</si>
  <si>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</si>
  <si>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</si>
  <si>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</si>
  <si>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</si>
  <si>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</si>
  <si>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</si>
  <si>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</si>
  <si>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</si>
  <si>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</si>
  <si>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</si>
  <si>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</si>
  <si>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</si>
  <si>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</si>
  <si>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</si>
  <si>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</si>
  <si>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</si>
  <si>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</si>
  <si>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</si>
  <si>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</si>
  <si>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</si>
  <si>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</si>
  <si>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</si>
  <si>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</si>
  <si>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</si>
  <si>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</si>
  <si>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</si>
  <si>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</si>
  <si>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</si>
  <si>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</si>
  <si>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</si>
  <si>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</si>
  <si>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</si>
  <si>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</si>
  <si>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</si>
  <si>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</si>
  <si>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</si>
  <si>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</si>
  <si>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</si>
  <si>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</si>
  <si>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</si>
  <si>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</si>
  <si>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</si>
  <si>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</si>
  <si>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</si>
  <si>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</si>
  <si>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</si>
  <si>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</si>
  <si>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</si>
  <si>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</si>
  <si>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</si>
  <si>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</si>
  <si>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</si>
  <si>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</si>
  <si>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</si>
  <si>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</si>
  <si>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</si>
  <si>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</si>
  <si>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</si>
  <si>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</si>
  <si>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</si>
  <si>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</si>
  <si>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</si>
  <si>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</si>
  <si>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</si>
  <si>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</si>
  <si>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</si>
  <si>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</si>
  <si>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</si>
  <si>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</si>
  <si>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</si>
  <si>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</si>
  <si>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</si>
  <si>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</si>
  <si>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</si>
  <si>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</si>
  <si>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</si>
  <si>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</si>
  <si>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</si>
  <si>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</si>
  <si>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</si>
  <si>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</si>
  <si>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</si>
  <si>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</si>
  <si>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</si>
  <si>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</si>
  <si>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</si>
  <si>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</si>
  <si>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</si>
  <si>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</si>
  <si>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</si>
  <si>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</si>
  <si>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</si>
  <si>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</si>
  <si>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</si>
  <si>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</si>
  <si>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</si>
  <si>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</si>
  <si>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</si>
  <si>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</si>
  <si>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</si>
  <si>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</si>
  <si>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</si>
  <si>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</si>
  <si>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</si>
  <si>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</si>
  <si>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</si>
  <si>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</si>
  <si>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</si>
  <si>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</si>
  <si>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</si>
  <si>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</si>
  <si>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</si>
  <si>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</si>
  <si>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</si>
  <si>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</si>
  <si>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</si>
  <si>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</si>
  <si>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</si>
  <si>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</si>
  <si>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</si>
  <si>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</si>
  <si>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</si>
  <si>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</si>
  <si>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</si>
  <si>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</si>
  <si>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</si>
  <si>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</si>
  <si>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</si>
  <si>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</si>
  <si>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</si>
  <si>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</si>
  <si>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</si>
  <si>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</si>
  <si>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</si>
  <si>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</si>
  <si>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</si>
  <si>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</si>
  <si>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</si>
  <si>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</si>
  <si>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</si>
  <si>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</si>
  <si>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</si>
  <si>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</si>
  <si>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</si>
  <si>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</si>
  <si>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</si>
  <si>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</si>
  <si>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</si>
  <si>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</si>
  <si>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</si>
  <si>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</si>
  <si>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</si>
  <si>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</si>
  <si>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</si>
  <si>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</si>
  <si>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</si>
  <si>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</si>
  <si>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</si>
  <si>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</si>
  <si>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</si>
  <si>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</si>
  <si>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</si>
  <si>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</si>
  <si>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</si>
  <si>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</si>
  <si>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</si>
  <si>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</si>
  <si>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</si>
  <si>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</si>
  <si>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</si>
  <si>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</si>
  <si>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</si>
  <si>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</si>
  <si>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</si>
  <si>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</si>
  <si>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</si>
  <si>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</si>
  <si>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</si>
  <si>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</si>
  <si>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</si>
  <si>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</si>
  <si>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</si>
  <si>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</si>
  <si>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</si>
  <si>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</si>
  <si>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</si>
  <si>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</si>
  <si>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</si>
  <si>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</si>
  <si>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</si>
  <si>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</si>
  <si>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</si>
  <si>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</si>
  <si>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</si>
  <si>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</si>
  <si>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</si>
  <si>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</si>
  <si>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</si>
  <si>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</si>
  <si>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</si>
  <si>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</si>
  <si>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</si>
  <si>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</si>
  <si>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</si>
  <si>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</si>
  <si>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</si>
  <si>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</si>
  <si>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</si>
  <si>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</si>
  <si>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</si>
  <si>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</si>
  <si>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</si>
  <si>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</si>
  <si>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</si>
  <si>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</si>
  <si>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</si>
  <si>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</si>
  <si>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</si>
  <si>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</si>
  <si>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</si>
  <si>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</si>
  <si>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</si>
  <si>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</si>
  <si>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</si>
  <si>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</si>
  <si>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</si>
  <si>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</si>
  <si>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</si>
  <si>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</si>
  <si>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</si>
  <si>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</si>
  <si>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</si>
  <si>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</si>
  <si>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</si>
  <si>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</si>
  <si>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</si>
  <si>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</si>
  <si>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</si>
  <si>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</si>
  <si>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</si>
  <si>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</si>
  <si>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</si>
  <si>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</si>
  <si>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</si>
  <si>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</si>
  <si>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</si>
  <si>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</si>
  <si>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</si>
  <si>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</si>
  <si>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</si>
  <si>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</si>
  <si>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</si>
  <si>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</si>
  <si>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</si>
  <si>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</si>
  <si>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</si>
  <si>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</si>
  <si>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</si>
  <si>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</si>
  <si>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</si>
  <si>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</si>
  <si>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</si>
  <si>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</si>
  <si>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</si>
  <si>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</si>
  <si>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</si>
  <si>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</si>
  <si>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</si>
  <si>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</si>
  <si>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</si>
  <si>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</si>
  <si>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</si>
  <si>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</si>
  <si>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</si>
  <si>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</si>
  <si>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</si>
  <si>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</si>
  <si>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</si>
  <si>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</si>
  <si>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</si>
  <si>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</si>
  <si>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</si>
  <si>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</si>
  <si>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</si>
  <si>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</si>
  <si>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</si>
  <si>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</si>
  <si>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</si>
  <si>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</si>
  <si>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</si>
  <si>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</si>
  <si>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</si>
  <si>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</si>
  <si>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</si>
  <si>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</si>
  <si>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</si>
  <si>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</si>
  <si>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</si>
  <si>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</si>
  <si>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</si>
  <si>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</si>
  <si>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</si>
  <si>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</si>
  <si>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</si>
  <si>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</si>
  <si>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</si>
  <si>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</si>
  <si>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</si>
  <si>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</si>
  <si>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</si>
  <si>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</si>
  <si>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</si>
  <si>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</si>
  <si>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</si>
  <si>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</si>
  <si>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</si>
  <si>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</si>
  <si>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</si>
  <si>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</si>
  <si>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</si>
  <si>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</si>
  <si>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</si>
  <si>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</si>
  <si>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</si>
  <si>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</si>
  <si>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</si>
  <si>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</si>
  <si>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</si>
  <si>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</si>
  <si>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</si>
  <si>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</si>
  <si>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</si>
  <si>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</si>
  <si>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</si>
  <si>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</si>
  <si>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</si>
  <si>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</si>
  <si>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</si>
  <si>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</si>
  <si>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</si>
  <si>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</si>
  <si>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</si>
  <si>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</si>
  <si>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</si>
  <si>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</si>
  <si>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</si>
  <si>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</si>
  <si>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</si>
  <si>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</si>
  <si>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</si>
  <si>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</si>
  <si>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</si>
  <si>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</si>
  <si>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</si>
  <si>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</si>
  <si>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</si>
  <si>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</si>
  <si>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</si>
  <si>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</si>
  <si>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</si>
  <si>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</si>
  <si>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</si>
  <si>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</si>
  <si>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</si>
  <si>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</si>
  <si>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</si>
  <si>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</si>
  <si>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</si>
  <si>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</si>
  <si>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</si>
  <si>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</si>
  <si>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</si>
  <si>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</si>
  <si>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</si>
  <si>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</si>
  <si>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</si>
  <si>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</si>
  <si>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</si>
  <si>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</si>
  <si>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</si>
  <si>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</si>
  <si>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</si>
  <si>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</si>
  <si>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</si>
  <si>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</si>
  <si>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</si>
  <si>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</si>
  <si>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</si>
  <si>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</si>
  <si>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</si>
  <si>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</si>
  <si>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</si>
  <si>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</si>
  <si>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</si>
  <si>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</si>
  <si>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</si>
  <si>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</si>
  <si>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</si>
  <si>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</si>
  <si>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</si>
  <si>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</si>
  <si>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</si>
  <si>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</si>
  <si>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</si>
  <si>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</si>
  <si>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</si>
  <si>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</si>
  <si>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</si>
  <si>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</si>
  <si>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</si>
  <si>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</si>
  <si>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</si>
  <si>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</si>
  <si>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</si>
  <si>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</si>
  <si>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</si>
  <si>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</si>
  <si>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</si>
  <si>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</si>
  <si>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</si>
  <si>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</si>
  <si>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</si>
  <si>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</si>
  <si>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</si>
  <si>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</si>
  <si>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</si>
  <si>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</si>
  <si>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</si>
  <si>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</si>
  <si>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</si>
  <si>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</si>
  <si>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</si>
  <si>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</si>
  <si>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</si>
  <si>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</si>
  <si>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</si>
  <si>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</si>
  <si>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</si>
  <si>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</si>
  <si>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</si>
  <si>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</si>
  <si>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</si>
  <si>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</si>
  <si>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</si>
  <si>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</si>
  <si>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</si>
  <si>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</si>
  <si>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</si>
  <si>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</si>
  <si>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</si>
  <si>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</si>
  <si>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</si>
  <si>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</si>
  <si>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</si>
  <si>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</si>
  <si>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</si>
  <si>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</si>
  <si>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</si>
  <si>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</si>
  <si>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</si>
  <si>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</si>
  <si>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</si>
  <si>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</si>
  <si>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</si>
  <si>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</si>
  <si>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</si>
  <si>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</si>
  <si>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</si>
  <si>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</si>
  <si>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</si>
  <si>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</si>
  <si>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</si>
  <si>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</si>
  <si>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</si>
  <si>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</si>
  <si>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</si>
  <si>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</si>
  <si>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</si>
  <si>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</si>
  <si>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</si>
  <si>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</si>
  <si>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</si>
  <si>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</si>
  <si>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</si>
  <si>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</si>
  <si>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</si>
  <si>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</si>
  <si>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</si>
  <si>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</si>
  <si>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</si>
  <si>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</si>
  <si>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</si>
  <si>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</si>
  <si>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</si>
  <si>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</si>
  <si>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</si>
  <si>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</si>
  <si>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</si>
  <si>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</si>
  <si>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</si>
  <si>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</si>
  <si>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</si>
  <si>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</si>
  <si>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</si>
  <si>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</si>
  <si>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</si>
  <si>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</si>
  <si>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</si>
  <si>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</si>
  <si>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</si>
  <si>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</si>
  <si>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</si>
  <si>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</si>
  <si>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</si>
  <si>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</si>
  <si>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</si>
  <si>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</si>
  <si>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</si>
  <si>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</si>
  <si>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</si>
  <si>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</si>
  <si>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</si>
  <si>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</si>
  <si>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</si>
  <si>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</si>
  <si>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</si>
  <si>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</si>
  <si>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</si>
  <si>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</si>
  <si>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</si>
  <si>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</si>
  <si>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</si>
  <si>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</si>
  <si>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</si>
  <si>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</si>
  <si>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</si>
  <si>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</si>
  <si>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</si>
  <si>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</si>
  <si>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</si>
  <si>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</si>
  <si>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</si>
  <si>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</si>
  <si>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</si>
  <si>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</si>
  <si>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</si>
  <si>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</si>
  <si>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</si>
  <si>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</si>
  <si>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</si>
  <si>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</si>
  <si>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</si>
  <si>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</si>
  <si>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</si>
  <si>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</si>
  <si>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</si>
  <si>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</si>
  <si>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</si>
  <si>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</si>
  <si>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</si>
  <si>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</si>
  <si>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</si>
  <si>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</si>
  <si>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</si>
  <si>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</si>
  <si>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</si>
  <si>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</si>
  <si>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</si>
  <si>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</si>
  <si>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</si>
  <si>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</si>
  <si>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</si>
  <si>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</si>
  <si>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</si>
  <si>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</si>
  <si>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</si>
  <si>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</si>
  <si>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</si>
  <si>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</si>
  <si>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</si>
  <si>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</si>
  <si>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</si>
  <si>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</si>
  <si>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</si>
  <si>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</si>
  <si>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</si>
  <si>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</si>
  <si>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</si>
  <si>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</si>
  <si>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</si>
  <si>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</si>
  <si>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</si>
  <si>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</si>
  <si>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</si>
  <si>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</si>
  <si>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</si>
  <si>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</si>
  <si>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</si>
  <si>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</si>
  <si>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</si>
  <si>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</si>
  <si>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</si>
  <si>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</si>
  <si>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</si>
  <si>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</si>
  <si>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</si>
  <si>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</si>
  <si>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</si>
  <si>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</si>
  <si>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</si>
  <si>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</si>
  <si>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</si>
  <si>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</si>
  <si>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</si>
  <si>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</si>
  <si>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</si>
  <si>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</si>
  <si>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</si>
  <si>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</si>
  <si>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</si>
  <si>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</si>
  <si>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</si>
  <si>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</si>
  <si>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</si>
  <si>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</si>
  <si>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</si>
  <si>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</si>
  <si>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</si>
  <si>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</si>
  <si>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</si>
  <si>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</si>
  <si>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</si>
  <si>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</si>
  <si>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</si>
  <si>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</si>
  <si>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</si>
  <si>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</si>
  <si>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</si>
  <si>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</si>
  <si>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</si>
  <si>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</si>
  <si>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</si>
  <si>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</si>
  <si>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</si>
  <si>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</si>
  <si>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</si>
  <si>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</si>
  <si>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</si>
  <si>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</si>
  <si>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</si>
  <si>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</si>
  <si>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</si>
  <si>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</si>
  <si>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</si>
  <si>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</si>
  <si>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</si>
  <si>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</si>
  <si>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</si>
  <si>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</si>
  <si>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</si>
  <si>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</si>
  <si>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</si>
  <si>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</si>
  <si>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</si>
  <si>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</si>
  <si>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</si>
  <si>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</si>
  <si>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</si>
  <si>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</si>
  <si>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</si>
  <si>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</si>
  <si>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</si>
  <si>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</si>
  <si>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</si>
  <si>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</si>
  <si>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</si>
  <si>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</si>
  <si>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</si>
  <si>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</si>
  <si>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</si>
  <si>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</si>
  <si>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</si>
  <si>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</si>
  <si>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</si>
  <si>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</si>
  <si>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</si>
  <si>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</si>
  <si>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</si>
  <si>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</si>
  <si>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</si>
  <si>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</si>
  <si>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</si>
  <si>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</si>
  <si>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</si>
  <si>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</si>
  <si>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</si>
  <si>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</si>
  <si>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</si>
  <si>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</si>
  <si>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</si>
  <si>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</si>
  <si>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</si>
  <si>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</si>
  <si>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</si>
  <si>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</si>
  <si>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</si>
  <si>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</si>
  <si>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</si>
  <si>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</si>
  <si>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</si>
  <si>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</si>
  <si>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</si>
  <si>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</si>
  <si>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</si>
  <si>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</si>
  <si>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</si>
  <si>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</si>
  <si>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</si>
  <si>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</si>
  <si>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</si>
  <si>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</si>
  <si>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</si>
  <si>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</si>
  <si>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</si>
  <si>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</si>
  <si>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</si>
  <si>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</si>
  <si>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</si>
  <si>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</si>
  <si>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</si>
  <si>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</si>
  <si>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</si>
  <si>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</si>
  <si>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</si>
  <si>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</si>
  <si>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</si>
  <si>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</si>
  <si>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</si>
  <si>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</si>
  <si>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</si>
  <si>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</si>
  <si>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</si>
  <si>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</si>
  <si>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</si>
  <si>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</si>
  <si>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</si>
  <si>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</si>
  <si>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</si>
  <si>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</si>
  <si>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</si>
  <si>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</si>
  <si>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</si>
  <si>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</si>
  <si>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</si>
  <si>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</si>
  <si>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</si>
  <si>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</si>
  <si>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</si>
  <si>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</si>
  <si>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</si>
  <si>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</si>
  <si>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</si>
  <si>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</si>
  <si>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</si>
  <si>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</si>
  <si>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</si>
  <si>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</si>
  <si>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</si>
  <si>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</si>
  <si>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</si>
  <si>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</si>
  <si>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</si>
  <si>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</si>
  <si>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</si>
  <si>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</si>
  <si>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</si>
  <si>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</si>
  <si>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</si>
  <si>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</si>
  <si>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</si>
  <si>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</si>
  <si>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</si>
  <si>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</si>
  <si>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</si>
  <si>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</si>
  <si>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</si>
  <si>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</si>
  <si>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</si>
  <si>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</si>
  <si>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</si>
  <si>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</si>
  <si>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</si>
  <si>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</si>
  <si>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</si>
  <si>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</si>
  <si>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</si>
  <si>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</si>
  <si>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</si>
  <si>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</si>
  <si>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</si>
  <si>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</si>
  <si>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</si>
  <si>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</si>
  <si>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</si>
  <si>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</si>
  <si>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</si>
  <si>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</si>
  <si>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</si>
  <si>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</si>
  <si>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</si>
  <si>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</si>
  <si>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</si>
  <si>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</si>
  <si>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</si>
  <si>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</si>
  <si>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</si>
  <si>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</si>
  <si>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</si>
  <si>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</si>
  <si>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</si>
  <si>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</si>
  <si>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</si>
  <si>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</si>
  <si>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</si>
  <si>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</si>
  <si>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</si>
  <si>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</si>
  <si>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</si>
  <si>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</si>
  <si>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</si>
  <si>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</si>
  <si>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</si>
  <si>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</si>
  <si>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</si>
  <si>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</si>
  <si>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</si>
  <si>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</si>
  <si>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</si>
  <si>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</si>
  <si>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</si>
  <si>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</si>
  <si>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</si>
  <si>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</si>
  <si>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</si>
  <si>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</si>
  <si>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</si>
  <si>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</si>
  <si>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</si>
  <si>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</si>
  <si>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</si>
  <si>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</si>
  <si>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</si>
  <si>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</si>
  <si>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</si>
  <si>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</si>
  <si>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</si>
  <si>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</si>
  <si>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</si>
  <si>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</si>
  <si>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</si>
  <si>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</si>
  <si>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</si>
  <si>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</si>
  <si>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</si>
  <si>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</si>
  <si>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</si>
  <si>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</si>
  <si>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</si>
  <si>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</si>
  <si>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</si>
  <si>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</si>
  <si>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</si>
  <si>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</si>
  <si>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</si>
  <si>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</si>
  <si>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</si>
  <si>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</si>
  <si>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</si>
  <si>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</si>
  <si>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</si>
  <si>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</si>
  <si>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</si>
  <si>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</si>
  <si>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</si>
  <si>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</si>
  <si>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</si>
  <si>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</si>
  <si>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</si>
  <si>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</si>
  <si>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</si>
  <si>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</si>
  <si>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</si>
  <si>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</si>
  <si>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</si>
  <si>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</si>
  <si>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</si>
  <si>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</si>
  <si>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</si>
  <si>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</si>
  <si>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</si>
  <si>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</si>
  <si>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</si>
  <si>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</si>
  <si>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</si>
  <si>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</si>
  <si>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</si>
  <si>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</si>
  <si>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</si>
  <si>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</si>
  <si>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</si>
  <si>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</si>
  <si>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</si>
  <si>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</si>
  <si>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</si>
  <si>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</si>
  <si>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</si>
  <si>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</si>
  <si>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</si>
  <si>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</si>
  <si>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</si>
  <si>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</si>
  <si>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</si>
  <si>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</si>
  <si>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</si>
  <si>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</si>
  <si>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</si>
  <si>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</si>
  <si>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</si>
  <si>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</si>
  <si>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</si>
  <si>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</si>
  <si>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</si>
  <si>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</si>
  <si>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</si>
  <si>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</si>
  <si>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</si>
  <si>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</si>
  <si>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</si>
  <si>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</si>
  <si>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</si>
  <si>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</si>
  <si>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</si>
  <si>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</si>
  <si>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</si>
  <si>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</si>
  <si>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</si>
  <si>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</si>
  <si>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</si>
  <si>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</si>
  <si>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</si>
  <si>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</si>
  <si>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</si>
  <si>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</si>
  <si>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</si>
  <si>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</si>
  <si>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</si>
  <si>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</si>
  <si>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</si>
  <si>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</si>
  <si>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</si>
  <si>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</si>
  <si>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</si>
  <si>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</si>
  <si>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</si>
  <si>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</si>
  <si>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</si>
  <si>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</si>
  <si>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</si>
  <si>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</si>
  <si>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</si>
  <si>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</si>
  <si>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</si>
  <si>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</si>
  <si>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</si>
  <si>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</si>
  <si>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</si>
  <si>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</si>
  <si>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</si>
  <si>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</si>
  <si>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</si>
  <si>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</si>
  <si>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</si>
  <si>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</si>
  <si>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</si>
  <si>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</si>
  <si>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</si>
  <si>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</si>
  <si>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</si>
  <si>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</si>
  <si>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</si>
  <si>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</si>
  <si>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</si>
  <si>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</si>
  <si>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</si>
  <si>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</si>
  <si>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</si>
  <si>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</si>
  <si>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</si>
  <si>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</si>
  <si>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</si>
  <si>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</si>
  <si>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</si>
  <si>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</si>
  <si>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</si>
  <si>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</si>
  <si>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</si>
  <si>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</si>
  <si>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</si>
  <si>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</si>
  <si>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</si>
  <si>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</si>
  <si>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</si>
  <si>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</si>
  <si>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</si>
  <si>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</si>
  <si>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</si>
  <si>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</si>
  <si>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</si>
  <si>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</si>
  <si>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</si>
  <si>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</si>
  <si>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</si>
  <si>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</si>
  <si>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</si>
  <si>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</si>
  <si>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</si>
  <si>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</si>
  <si>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</si>
  <si>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</si>
  <si>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</si>
  <si>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</si>
  <si>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</si>
  <si>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</si>
  <si>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</si>
  <si>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PCM-20251010-00000048</t>
  </si>
  <si>
    <t>Sceco power cut in building,team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</si>
  <si>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</si>
  <si>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</si>
  <si>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</si>
  <si>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</si>
  <si>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</si>
  <si>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</si>
  <si>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TT-20251009-00526, NO PCM</t>
  </si>
  <si>
    <t>N/A</t>
  </si>
  <si>
    <t>EM team at site checking</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</si>
  <si>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</si>
  <si>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</si>
  <si>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</si>
  <si>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</si>
  <si>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</si>
  <si>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</si>
  <si>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</si>
  <si>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</si>
  <si>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</si>
  <si>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</si>
  <si>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PCM-20251009-00002300</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</si>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</sst>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8" totalsRowShown="0" headerRowDxfId="31" dataDxfId="30" headerRowBorderDxfId="28" tableBorderDxfId="29">
  <autoFilter ref="A1:L1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tabSelected="1"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277.0939460648151</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0.15327476851962274</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45940.042371990741</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45940.042371990741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45940.042371990741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45940.042371759257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45940.042371990741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45940.042371990741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45940.042371990741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45940.042371990741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45940.042371990741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45940.042371990741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45940.042371990741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45940.042371990741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45940.042371990741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45940.042371990741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45940.042371990741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45940.042371990741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45940.042371990741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45940.042371990741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45940.042371990741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45940.042371990741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45940.042371990741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45940.042371990741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45940.042371990741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45940.042371990741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45940.042371990741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45940.042371990741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45940.042371990741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45940.042371990741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45940.042371990741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45940.042371990741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45940.042371990741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45940.042371990741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45940.042371990741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45940.042371990741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45940.042371990741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45940.042371990741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45940.042371990741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45940.042371990741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45940.042371990741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45940.042371990741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45940.042371990741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45940.042371990741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45940.042371990741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45940.042371990741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45940.042371990741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45940.042371990741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45940.042371990741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45940.042371990741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45940.042371990741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45940.042371990741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45940.042371990741</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45940.042371990741</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45940.042371990741</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45940.042371990741</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45940.042371990741</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45940.042371990741</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45940.042371990741</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45940.042371990741</v>
      </c>
      <c r="H61" s="144"/>
      <c r="I61" s="142" t="str">
        <f>IFERROR(VLOOKUP(D61,DB!A:F,6,0),"")</f>
        <v/>
      </c>
      <c r="J61" s="65" t="str">
        <f>IFERROR(VLOOKUP(D61,DB!A:G,7,0),"")</f>
        <v/>
      </c>
      <c r="K61" s="146"/>
      <c r="L61" s="147" t="str">
        <f>IFERROR(VLOOKUP(D61,DB!A:I,9,0),"")</f>
        <v/>
      </c>
      <c r="M61" s="70"/>
      <c r="N61" s="70"/>
      <c r="O61" s="70"/>
    </row>
  </sheetData>
  <customSheetViews>
    <customSheetView guid="{F6042A99-DD27-4453-835D-0834D95730CC}" filter="1" showAutoFilter="1">
      <pageMargins left="0" right="0" top="0" bottom="0" header="0" footer="0"/>
      <autoFilter ref="B1:M1" xr:uid="{CEB5A8EC-03A9-4ABE-9746-2708EFD36F97}"/>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133.31528865740984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115.04253402777977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t="s">
        <v>38964</v>
      </c>
      <c r="F6" s="121">
        <v>45939.713171296295</v>
      </c>
      <c r="G6" s="122">
        <f ca="1">IFERROR(NOW()-F6,"-")</f>
        <v>0.32920069444662658</v>
      </c>
      <c r="H6" s="121">
        <v>45939.707615740743</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c r="C7" s="18"/>
      <c r="D7" s="18"/>
      <c r="E7" s="120"/>
      <c r="F7" s="121"/>
      <c r="G7" s="122"/>
      <c r="H7" s="121"/>
      <c r="I7" s="18"/>
      <c r="J7" s="18"/>
      <c r="K7" s="19"/>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45940.042371990741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45940.042371990741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45940.042371990741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45940.042371990741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45940.042371990741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45940.042371990741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45940.042371990741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45940.042371990741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45940.042371990741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45940.042371990741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45940.042371990741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45940.042371990741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45940.042371990741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45940.042371990741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45940.042371990741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45940.042371990741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45940.042371990741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45940.042371990741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45940.042371990741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45940.042371990741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45940.042371990741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45940.042371990741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45940.042371990741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45940.042371990741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45940.042371990741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45940.042371990741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45940.042371990741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45940.042371990741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45940.042371990741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45940.042371990741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45940.042371990741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45940.042371990741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45940.042371990741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45940.042371990741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45940.042371990741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45940.042371990741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45940.042371990741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45940.042371990741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45940.042371990741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45940.042371990741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45940.042371990741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45940.042371990741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45940.042371990741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45940.042371990741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45940.042371990741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45940.042371990741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45940.042371990741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45940.042371990741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45940.042371990741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45940.042371990741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45940.042371990741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45940.042371990741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45940.042371990741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45940.042371990741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45940.042371990741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45940.042371990741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45940.042371990741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45940.042371990741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45940.042371990741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45940.042371990741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45940.042371990741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45940.042371990741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45940.042371990741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45940.042371990741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45940.042371990741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45940.042371990741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45940.042371990741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45940.042371990741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45940.042371990741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45940.042371990741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45940.042371990741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45940.042371990741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45940.042371990741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45940.042371990741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45940.042371990741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45940.042371990741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45940.042371990741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45940.042371990741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45940.042371990741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45940.042371990741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45940.042371990741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45940.042371990741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45940.042371990741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45940.042371990741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45940.042371990741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45940.042371990741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45940.042371990741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45940.042371990741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45940.042371990741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45940.042371990741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45940.042371990741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45940.042371990741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45940.042371990741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45940.042371990741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45940.042371990741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45940.042371990741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45940.042371990741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45940.042371990741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45940.042371990741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45940.042371990741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45940.042371990741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45940.042371990741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45940.042371990741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45940.042371990741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45940.042371990741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45940.042371990741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45940.042371990741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45940.042371990741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45940.042371990741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45940.042371990741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45940.042371990741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45940.042371990741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45940.042371990741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45940.042371990741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45940.042371990741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45940.042371990741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45940.042371990741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45940.042371990741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45940.042371990741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45940.042371990741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45940.042371990741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45940.042371990741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45940.042371990741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45940.042371990741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45940.042371990741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45940.042371990741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45940.042371990741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45940.042371990741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45940.042371990741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45940.042371990741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45940.042371990741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45940.042371990741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45940.042371990741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45940.042371990741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45940.042371990741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45940.042371990741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45940.042371990741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45940.042371990741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45940.042371990741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45940.042371990741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45940.042371990741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45940.042371990741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45940.042371990741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45940.042371990741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45940.042371990741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45940.042371990741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45940.042371990741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45940.042371990741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45940.042371990741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45940.042371990741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45940.042371990741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45940.042371990741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45940.042371990741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45940.042371990741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45940.042371990741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45940.042371990741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45940.042371990741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45940.042371990741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45940.042371990741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45940.042371990741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45940.042371990741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45940.042371990741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45940.042371990741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45940.042371990741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45940.042371990741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45940.042371990741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45940.042371990741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45940.042371990741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45940.042371990741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45940.042371990741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45940.042371990741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45940.042371990741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45940.042371990741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45940.042371990741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45940.042371990741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45940.042371990741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45940.042371990741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45940.042371990741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45940.042371990741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45940.042371990741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45940.042371990741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45940.042371990741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45940.042371990741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45940.042371990741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45940.042371990741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45940.042371990741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45940.042371990741</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45940.042371990741</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45940.042371990741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45940.042371990741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45940.042371990741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45940.042371990741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45940.042371990741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45940.042371990741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45940.042371990741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45940.042371990741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45940.042371990741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45940.042371990741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45940.042371990741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45940.042371990741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45940.042371990741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45940.042371990741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45940.042371990741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45940.042371990741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45940.042371990741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45940.042371990741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45940.042371990741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45940.042371990741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45940.042371990741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45940.042371990741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45940.042371990741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45940.042371990741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45940.042371990741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45940.042371990741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45940.042371990741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45940.042371990741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45940.042371990741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45940.042371990741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45940.042371990741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45940.042371990741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45940.042371990741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45940.042371990741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45940.042371990741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45940.042371990741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45940.042371990741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45940.042371990741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45940.042371990741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45940.042371990741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45940.042371990741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45940.042371990741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45940.042371990741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45940.042371990741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45940.042371990741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45940.042371990741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45940.042371990741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45940.042371990741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45940.042371990741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45940.042371990741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45940.042371990741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45940.042371990741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45940.042371990741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45940.042371990741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45940.042371990741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45940.042371990741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45940.042371990741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45940.042371990741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45940.042371990741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45940.042371990741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45940.042371990741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45940.042371990741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45940.042371990741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45940.042371990741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45940.042371990741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45940.042371990741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45940.042371990741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45940.042371990741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45940.042371990741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45940.042371990741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45940.042371990741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45940.042371990741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45940.042371990741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45940.042371990741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45940.042371990741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45940.042371990741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45940.042371990741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45940.042371990741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45940.042371990741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45940.042371990741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45940.042371990741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45940.042371990741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45940.042371990741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45940.042371990741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45940.042371990741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45940.042371990741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45940.042371990741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45940.042371990741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45940.042371990741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45940.042371990741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45940.042371990741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45940.042371990741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45940.042371990741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45940.042371990741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45940.042371990741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45940.042371990741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45940.042371990741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45940.042371990741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45940.042371990741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45940.042371990741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45940.042371990741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45940.042371990741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45940.042371990741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45940.042371990741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45940.042371990741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45940.042371990741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45940.042371990741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45940.042371990741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45940.042371990741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45940.042371990741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45940.042371990741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45940.042371990741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45940.042371990741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45940.042371990741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45940.042371990741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45940.042371990741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45940.042371990741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45940.042371990741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45940.042371990741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45940.042371990741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45940.042371990741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45940.042371990741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45940.042371990741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45940.042371990741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45940.042371990741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45940.042371990741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45940.042371990741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45940.042371990741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45940.042371990741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45940.042371990741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45940.042371990741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45940.042371990741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45940.042371990741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45940.042371990741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45940.042371990741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45940.042371990741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45940.042371990741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45940.042371990741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45940.042371990741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45940.042371990741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45940.042371990741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45940.042371990741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45940.042371990741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45940.042371990741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45940.042371990741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45940.042371990741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45940.042371990741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45940.042371990741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45940.042371990741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45940.042371990741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45940.042371990741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45940.042371990741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45940.042371990741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45940.042371990741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45940.042371990741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45940.042371990741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45940.042371990741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45940.042371990741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45940.042371990741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45940.042371990741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45940.042371990741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45940.042371990741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45940.042371990741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45940.042371990741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45940.042371990741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45940.042371990741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45940.042371990741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45940.042371990741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45940.042371990741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45940.042371990741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45940.042371990741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45940.042371990741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45940.042371990741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45940.042371990741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45940.042371990741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45940.042371990741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45940.042371990741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45940.042371990741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45940.042371990741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45940.042371990741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45940.042371990741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45940.042371990741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45940.042371990741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45940.042371990741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45940.042371990741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45940.042371990741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45940.042371990741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45940.042371990741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45940.042371990741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45940.042371990741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45940.042371990741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45940.042371990741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45940.042371990741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45940.042371990741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45940.042371990741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45940.042371990741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45940.042371990741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45940.042371990741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45940.042371990741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45940.042371990741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45940.042371990741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45940.042371990741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45940.042371990741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45940.042371990741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45940.042371990741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45940.042371990741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45940.042371990741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45940.042371990741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45940.042371990741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45940.042371990741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45940.042371990741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45940.042371990741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45940.042371990741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45940.042371990741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45940.042371990741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45940.042371990741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45940.042371990741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45940.042371990741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45940.042371990741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45940.042371990741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45940.042371990741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45940.042371990741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45940.042371990741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45940.042371990741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45940.042371990741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45940.042371990741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45940.042371990741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45940.042371990741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45940.042371990741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45940.042371990741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45940.042371990741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45940.042371990741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45940.042371990741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45940.042371990741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45940.042371990741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45940.042371990741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45940.042371990741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45940.042371990741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45940.042371990741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45940.042371990741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45940.042371990741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45940.042371990741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45940.042371990741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45940.042371990741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45940.042371990741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45940.042371990741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45940.042371990741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45940.042371990741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45940.042371990741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45940.042371990741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45940.042371990741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45940.042371990741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45940.042371990741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45940.042371990741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45940.042371990741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45940.042371990741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45940.042371990741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45940.042371990741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45940.042371990741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45940.042371990741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45940.042371990741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45940.042371990741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45940.042371990741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45940.042371990741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45940.042371990741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45940.042371990741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45940.042371990741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45940.042371990741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45940.042371990741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45940.042371990741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45940.042371990741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45940.042371990741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45940.042371990741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45940.042371990741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45940.042371990741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45940.042371990741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45940.042371990741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45940.042371990741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45940.042371990741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45940.042371990741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45940.042371990741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45940.042371990741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45940.042371990741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45940.042371990741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45940.042371990741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45940.042371990741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45940.042371990741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45940.042371990741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45940.042371990741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45940.042371990741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45940.042371990741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45940.042371990741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45940.042371990741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45940.042371990741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45940.042371990741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45940.042371990741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45940.042371990741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45940.042371990741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45940.042371990741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45940.042371990741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45940.042371990741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45940.042371990741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45940.042371990741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45940.042371990741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45940.042371990741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45940.042371990741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45940.042371990741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45940.042371990741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45940.042371990741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45940.042371990741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45940.042371990741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45940.042371990741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45940.042371990741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45940.042371990741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45940.042371990741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45940.042371990741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45940.042371990741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45940.042371990741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45940.042371990741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45940.042371990741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45940.042371990741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45940.042371990741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45940.042371990741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45940.042371990741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45940.042371990741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45940.042371990741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45940.042371990741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45940.042371990741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45940.042371990741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45940.042371990741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45940.042371990741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45940.042371990741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45940.042371990741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45940.042371990741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45940.042371990741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45940.042371990741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45940.042371990741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45940.042371990741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45940.042371990741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45940.042371990741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45940.042371990741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45940.042371990741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45940.042371990741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45940.042371990741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45940.042371990741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45940.042371990741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45940.042371990741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45940.042371990741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45940.042371990741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45940.042371990741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45940.042371990741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45940.042371990741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45940.042371990741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45940.042371990741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45940.042371990741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45940.042371990741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45940.042371990741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45940.042371990741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45940.042371990741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45940.042371990741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45940.042371990741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45940.042371990741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45940.042371990741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45940.042371990741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45940.042371990741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45940.042371990741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45940.042371990741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45940.042371990741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45940.042371990741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45940.042371990741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45940.042371990741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45940.042371990741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45940.042371990741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45940.042371990741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45940.042371990741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45940.042371990741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45940.042371990741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45940.042371990741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45940.042371990741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45940.042371990741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45940.042371990741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45940.042371990741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45940.042371990741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45940.042371990741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45940.042371990741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45940.042371990741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45940.042371990741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45940.042371990741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45940.042371990741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45940.042371990741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45940.042371990741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45940.042371990741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45940.042371990741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45940.042371990741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45940.042371990741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45940.042371990741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45940.042371990741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45940.042371990741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45940.042371990741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45940.042371990741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45940.042371990741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45940.042371990741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45940.042371990741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45940.042371990741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45940.042371990741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45940.042371990741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45940.042371990741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45940.042371990741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45940.042371990741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45940.042371990741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45940.042371990741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45940.042371990741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45940.042371990741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45940.042371990741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45940.042371990741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45940.042371990741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45940.042371990741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45940.042371990741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45940.042371990741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45940.042371990741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45940.042371990741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45940.042371990741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45940.042371990741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45940.042371990741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45940.042371990741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45940.042371990741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45940.042371990741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45940.042371990741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45940.042371990741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45940.042371990741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45940.042371990741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45940.042371990741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45940.042371990741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45940.042371990741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45940.042371990741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45940.042371990741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45940.042371990741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45940.042371990741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45940.042371990741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45940.042371990741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45940.042371990741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45940.042371990741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45940.042371990741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45940.042371990741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45940.042371990741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45940.042371990741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45940.042371990741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45940.042371990741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45940.042371990741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45940.042371990741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45940.042371990741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45940.042371990741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45940.042371990741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45940.042371990741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45940.042371990741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45940.042371990741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45940.042371990741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45940.042371990741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45940.042371990741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45940.042371990741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45940.042371990741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45940.042371990741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45940.042371990741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45940.042371990741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45940.042371990741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45940.042371990741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45940.042371990741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45940.042371990741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45940.042371990741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45940.042371990741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45940.042371990741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45940.042371990741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45940.042371990741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45940.042371990741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45940.042371990741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45940.042371990741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45940.042371990741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45940.042371990741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45940.042371990741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45940.042371990741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45940.042371990741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45940.042371990741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45940.042371990741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45940.042371990741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45940.042371990741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45940.042371990741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45940.042371990741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45940.042371990741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45940.042371990741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45940.042371990741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45940.042371990741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45940.042371990741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45940.042371990741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45940.042371990741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45940.042371990741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45940.042371990741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45940.042371990741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45940.042371990741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45940.042371990741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45940.042371990741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45940.042371990741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45940.042371990741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45940.042371990741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45940.042371990741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45940.042371990741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45940.042371990741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45940.042371990741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45940.042371990741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45940.042371990741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45940.042371990741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45940.042371990741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45940.042371990741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45940.042371990741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45940.042371990741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45940.042371990741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45940.042371990741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45940.042371990741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45940.042371990741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45940.042371990741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45940.042371990741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45940.042371990741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45940.042371990741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45940.042371990741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45940.042371990741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45940.042371990741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45940.042371990741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45940.042371990741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45940.042371990741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45940.042371990741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45940.042371990741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45940.042371990741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45940.042371990741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45940.042371990741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45940.042371990741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45940.042371990741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45940.042371990741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45940.042371990741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45940.042371990741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45940.042371990741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45940.042371990741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45940.042371990741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45940.042371990741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45940.042371990741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45940.042371990741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45940.042371990741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45940.042371990741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45940.042371990741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45940.042371990741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45940.042371990741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45940.042371990741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45940.042371990741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45940.042371990741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45940.042371990741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45940.042371990741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45940.042371990741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45940.042371990741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45940.042371990741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45940.042371990741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45940.042371990741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45940.042371990741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45940.042371990741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45940.042371990741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45940.042371990741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45940.042371990741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45940.042371990741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45940.042371990741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45940.042371990741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45940.042371990741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45940.042371990741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45940.042371990741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45940.042371990741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45940.042371990741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45940.042371990741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45940.042371990741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45940.042371990741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45940.042371990741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45940.042371990741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45940.042371990741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45940.042371990741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45940.042371990741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45940.042371990741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45940.042371990741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45940.042371990741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45940.042371990741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45940.042371990741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45940.042371990741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45940.042371990741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45940.042371990741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45940.042371990741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45940.042371990741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45940.042371990741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45940.042371990741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45940.042371990741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45940.042371990741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45940.042371990741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45940.042371990741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45940.042371990741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45940.042371990741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45940.042371990741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45940.042371990741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45940.042371990741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45940.042371990741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45940.042371990741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45940.042371990741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45940.042371990741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45940.042371990741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45940.042371990741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45940.042371990741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45940.042371990741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45940.042371990741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45940.042371990741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45940.042371990741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45940.042371990741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45940.042371990741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45940.042371990741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45940.042371990741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45940.042371990741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45940.042371990741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45940.042371990741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45940.042371990741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45940.042371990741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45940.042371990741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45940.042371990741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45940.042371990741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45940.042371990741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45940.042371990741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45940.042371990741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45940.042371990741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45940.042371990741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45940.042371990741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45940.042371990741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45940.042371990741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45940.042371990741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45940.042371990741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45940.042371990741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45940.042371990741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45940.042371990741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45940.042371990741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45940.042371990741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45940.042371990741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45940.042371990741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45940.042371990741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45940.042371990741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45940.042371990741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45940.042371990741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45940.042371990741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45940.042371990741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45940.042371990741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45940.042371990741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45940.042371990741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45940.042371990741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45940.042371990741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45940.042371990741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45940.042371990741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45940.042371990741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45940.042371990741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45940.042371990741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45940.042371990741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45940.042371990741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45940.042371990741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45940.042371990741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45940.042371990741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45940.042371990741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45940.042371990741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45940.042371990741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45940.042371990741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45940.042371990741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45940.042371990741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45940.042371990741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45940.042371990741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45940.042371990741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45940.042371990741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45940.042371990741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45940.042371990741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45940.042371990741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45940.042371990741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45940.042371990741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45940.042371990741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45940.042371990741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45940.042371990741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45940.042371990741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45940.042371990741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45940.042371990741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45940.042371990741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45940.042371990741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45940.042371990741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45940.042371990741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45940.042371990741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45940.042371990741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45940.042371990741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45940.042371990741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45940.042371990741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45940.042371990741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45940.042371990741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45940.042371990741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45940.042371990741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45940.042371990741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45940.042371990741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45940.042371990741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45940.042371990741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45940.042371990741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45940.042371990741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45940.042371990741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45940.042371990741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45940.042371990741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45940.042371990741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45940.042371990741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45940.042371990741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45940.042371990741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45940.042371990741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45940.042371990741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45940.042371990741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45940.042371990741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45940.042371990741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45940.042371990741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45940.042371990741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45940.042371990741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45940.042371990741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45940.042371990741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45940.042371990741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45940.042371990741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45940.042371990741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45940.042371990741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45940.042371990741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45940.042371990741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45940.042371990741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45940.042371990741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45940.042371990741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45940.042371990741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45940.042371990741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45940.042371990741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45940.042371990741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45940.042371990741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45940.042371990741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45940.042371990741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45940.042371990741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45940.042371990741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45940.042371990741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45940.042371990741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45940.042371990741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45940.042371990741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45940.042371990741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45940.042371990741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45940.042371990741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45940.042371990741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45940.042371990741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45940.042371990741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45940.042371990741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45940.042371990741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45940.042371990741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45940.042371990741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45940.042371990741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45940.042371990741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45940.042371990741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45940.042371990741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45940.042371990741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45940.042371990741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45940.042371990741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45940.042371990741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45940.042371990741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45940.042371990741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45940.042371990741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45940.042371990741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45940.042371990741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45940.042371990741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45940.042371990741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45940.042371990741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45940.042371990741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45940.042371990741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45940.042371990741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45940.042371990741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45940.042371990741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45940.042371990741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45940.042371990741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45940.042371990741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45940.042371990741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45940.042371990741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45940.042371990741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45940.042371990741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45940.042371990741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45940.042371990741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45940.042371990741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45940.042371990741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45940.042371990741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45940.042371990741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45940.042371990741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45940.042371990741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45940.042371990741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45940.042371990741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45940.042371990741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45940.042371990741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45940.042371990741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45940.042371990741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45940.042371990741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45940.042371990741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45940.042371990741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45940.042371990741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45940.042371990741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45940.042371990741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45940.042371990741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45940.042371990741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45940.042371990741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45940.042371990741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45940.042371990741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45940.042371990741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45940.042371990741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45940.042371990741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45940.042371990741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45940.042371990741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45940.042371990741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45940.042371990741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45940.042371990741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45940.042371990741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45940.042371990741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45940.042371990741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45940.042371990741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45940.042371990741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45940.042371990741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45940.042371990741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45940.042371990741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45940.042371990741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45940.042371990741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45940.042371990741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45940.042371990741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45940.042371990741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45940.042371990741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45940.042371990741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45940.042371990741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45940.042371990741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45940.042371990741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45940.042371990741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45940.042371990741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45940.042371990741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45940.042371990741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45940.042371990741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45940.042371990741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45940.042371990741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45940.042371990741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45940.042371990741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45940.042371990741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45940.042371990741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45940.042371990741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45940.042371990741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45940.042371990741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45940.042371990741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45940.042371990741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45940.042371990741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45940.042371990741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45940.042371990741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45940.042371990741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45940.042371990741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45940.042371990741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45940.042371990741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45940.042371990741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45940.042371990741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45940.042371990741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45940.042371990741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45940.042371990741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45940.042371990741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45940.042371990741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45940.042371990741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45940.042371990741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45940.042371990741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45940.042371990741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45940.042371990741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45940.042371990741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45940.042371990741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45940.042371990741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45940.042371990741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45940.042371990741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45940.042371990741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45940.042371990741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45940.042371990741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45940.042371990741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45940.042371990741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45940.042371990741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45940.042371990741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45940.042371990741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45940.042371990741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45940.042371990741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45940.042371990741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45940.042371990741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45940.042371990741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45940.042371990741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45940.042371990741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45940.042371990741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45940.042371990741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45940.042371990741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45940.042371990741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45940.042371990741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45940.042371990741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45940.042371990741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45940.042371990741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45940.042371990741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45940.042371990741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45940.042371990741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45940.042371990741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45940.042371990741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45940.042371990741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45940.042371990741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45940.042371990741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45940.042371990741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45940.042371990741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45940.042371990741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45940.042371990741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45940.042371990741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45940.042371990741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45940.042371990741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45940.042371990741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45940.042371990741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45940.042371990741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45940.042371990741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45940.042371990741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45940.042371990741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45940.042371990741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45940.042371990741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45940.042371990741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45940.042371990741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45940.042371990741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45940.042371990741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45940.042371990741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45940.042371990741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45940.042371990741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45940.042371990741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45940.042371990741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45940.042371990741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45940.042371990741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45940.042371990741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45940.042371990741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45940.042371990741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45940.042371990741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45940.042371990741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45940.042371990741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45940.042371990741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45940.042371990741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45940.042371990741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45940.042371990741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45940.042371990741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45940.042371990741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45940.042371990741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45940.042371990741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45940.042371990741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45940.042371990741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45940.042371990741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45940.042371990741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45940.042371990741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45940.042371990741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45940.042371990741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45940.042371990741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45940.042371990741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45940.042371990741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45940.042371990741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45940.042371990741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45940.042371990741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45940.042371990741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45940.042371990741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45940.042371990741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45940.042371990741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45940.042371990741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45940.042371990741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45940.042371990741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45940.042371990741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45940.042371990741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45940.042371990741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45940.042371990741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45940.042371990741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45940.042371990741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45940.042371990741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45940.042371990741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45940.042371990741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45940.042371990741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45940.042371990741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45940.042371990741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45940.042371990741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45940.042371990741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45940.042371990741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45940.042371990741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45940.042371990741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45940.042371990741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45940.042371990741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45940.042371990741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45940.042371990741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45940.042371990741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45940.042371990741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45940.042371990741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45940.042371990741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45940.042371990741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45940.042371990741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45940.042371990741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45940.042371990741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45940.042371990741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45940.042371990741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45940.042371990741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45940.042371990741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45940.042371990741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45940.042371990741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45940.042371990741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45940.042371990741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45940.042371990741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45940.042371990741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45940.042371990741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45940.042371990741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45940.042371990741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45940.042371990741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45940.042371990741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45940.042371990741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45940.042371990741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45940.042371990741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45940.042371990741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45940.042371990741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45940.042371990741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45940.042371990741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45940.042371990741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45940.042371990741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45940.042371990741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45940.042371990741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45940.042371990741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45940.042371990741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45940.042371990741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45940.042371990741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45940.042371990741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45940.042371990741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45940.042371990741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45940.042371990741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45940.042371990741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45940.042371990741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45940.042371990741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45940.042371990741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45940.042371990741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45940.042371990741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45940.042371990741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45940.042371990741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45940.042371990741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45940.042371990741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45940.042371990741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45940.042371990741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45940.042371990741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45940.042371990741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45940.042371990741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45940.042371990741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45940.042371990741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45940.042371990741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45940.042371990741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45940.042371990741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45940.042371990741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45940.042371990741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45940.042371990741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45940.042371990741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45940.042371990741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45940.042371990741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45940.042371990741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45940.042371990741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45940.042371990741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45940.042371990741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45940.042371990741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45940.042371990741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45940.042371990741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45940.042371990741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45940.042371990741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45940.042371990741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45940.042371990741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45940.042371990741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45940.042371990741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45940.042371990741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45940.042371990741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45940.042371990741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45940.042371990741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45940.042371990741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45940.042371990741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45940.042371990741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45940.042371990741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45940.042371990741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45940.042371990741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45940.042371990741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45940.042371990741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45940.042371990741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45940.042371990741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45940.042371990741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45940.042371990741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45940.042371990741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45940.042371990741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45940.042371990741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45940.042371990741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45940.042371990741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45940.042371990741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45940.042371990741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45940.042371990741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45940.042371990741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45940.042371990741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45940.042371990741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45940.042371990741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45940.042371990741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45940.042371990741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45940.042371990741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45940.042371990741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45940.042371990741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45940.042371990741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45940.042371990741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45940.042371990741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45940.042371990741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45940.042371990741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45940.042371990741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45940.042371990741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45940.042371990741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45940.042371990741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45940.042371990741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45940.042371990741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45940.042371990741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45940.042371990741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45940.042371990741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45940.042371990741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45940.042371990741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45940.042371990741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45940.042371990741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45940.042371990741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45940.042371990741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45940.042371990741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45940.042371990741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45940.042371990741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45940.042371990741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45940.042371990741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45940.042371990741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45940.042371990741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45940.042371990741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45940.042371990741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45940.042371990741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45940.042371990741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45940.042371990741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45940.042371990741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45940.042371990741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45940.042371990741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45940.042371990741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45940.042371990741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45940.042371990741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45940.042371990741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45940.042371990741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45940.042371990741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45940.042371990741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45940.042371990741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45940.042371990741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45940.042371990741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45940.042371990741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45940.042371990741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45940.042371990741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45940.042371990741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45940.042371990741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45940.042371990741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45940.042371990741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45940.042371990741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45940.042371990741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45940.042371990741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45940.042371990741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45940.042371990741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45940.042371990741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45940.042371990741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45940.042371990741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45940.042371990741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45940.042371990741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45940.042371990741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45940.042371990741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45940.042371990741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45940.042371990741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45940.042371990741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45940.042371990741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45940.042371990741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45940.042371990741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45940.042371990741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45940.042371990741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45940.042371990741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45940.042371990741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45940.042371990741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45940.042371990741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45940.042371990741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45940.042371990741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45940.042371990741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45940.042371990741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45940.042371990741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45940.042371990741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45940.042371990741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45940.042371990741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45940.042371990741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45940.042371990741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45940.042371990741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45940.042371990741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45940.042371990741</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F10" sqref="F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236.56165416666045</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0.48512662036955589</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3</v>
      </c>
      <c r="D4" s="129" t="s">
        <v>25541</v>
      </c>
      <c r="E4" s="104" t="s">
        <v>39045</v>
      </c>
      <c r="F4" s="131">
        <v>45940.036805555559</v>
      </c>
      <c r="G4" s="132">
        <f ca="1">IFERROR(NOW()-F4,"")</f>
        <v>5.566435182117857E-3</v>
      </c>
      <c r="H4" s="131">
        <v>45939.995462962965</v>
      </c>
      <c r="I4" s="127" t="str">
        <f>IFERROR(VLOOKUP(D4,DB!A:F,6,0),"")</f>
        <v>SCECO</v>
      </c>
      <c r="J4" s="127" t="str">
        <f>IFERROR(VLOOKUP(D4,DB!A:G,7,0),"")</f>
        <v>Dead</v>
      </c>
      <c r="K4" s="133" t="s">
        <v>39061</v>
      </c>
      <c r="L4" s="129" t="str">
        <f>IFERROR(VLOOKUP(D4,DB!A:I,9,0),"")</f>
        <v>Latis</v>
      </c>
    </row>
    <row r="5" spans="1:16" ht="15" customHeight="1">
      <c r="A5" s="127"/>
      <c r="B5" s="127" t="str">
        <f>IFERROR(VLOOKUP(D5,DB!A:K,11,0),"")</f>
        <v/>
      </c>
      <c r="C5" s="128"/>
      <c r="D5" s="129"/>
      <c r="E5" s="104"/>
      <c r="F5" s="131"/>
      <c r="G5" s="132">
        <f ca="1">IFERROR(NOW()-F5,"")</f>
        <v>45940.042371990741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45940.042371990741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45940.042371990741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45940.042371990741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45940.042371990741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45940.042371990741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45940.042371990741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45940.042371990741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45940.042371990741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45940.042371990741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45940.042371990741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45940.042371990741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45940.042371990741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45940.042371990741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45940.042371990741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45940.042371990741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45940.042371990741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45940.042371990741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45940.042371990741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45940.042371990741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45940.042371990741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45940.042371990741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45940.042371990741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45940.042371990741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04"/>
      <c r="F29" s="131"/>
      <c r="G29" s="132">
        <f ca="1">IFERROR(NOW()-F29,"")</f>
        <v>45940.042371990741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45940.042371990741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45940.042371990741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45940.042371990741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45940.042371990741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45940.042371990741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45940.042371990741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45940.042371990741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45940.042371990741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45940.042371990741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45940.042371990741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45940.042371990741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45940.042371990741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45940.042371990741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45940.042371990741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45940.042371990741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45940.042371990741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45940.042371990741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45940.042371990741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45940.042371990741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45940.042371990741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45940.042371990741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45940.042371990741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45940.042371990741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45940.042371990741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45940.042371990741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45940.042371990741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45940.042371990741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45940.042371990741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45940.042371990741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45940.042371990741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45940.042371990741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45940.042371990741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45940.042371990741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45940.042371990741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45940.042371990741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45940.042371990741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45940.042371990741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45940.042371990741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45940.042371990741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45940.042371990741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45940.042371990741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45940.042371990741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45940.042371990741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45940.042371990741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45940.042371990741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45940.042371990741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45940.042371990741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45940.042371990741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45940.042371990741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45940.042371990741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45940.042371990741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45940.042371990741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45940.042371990741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45940.042371990741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45940.042371990741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45940.042371990741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45940.042371990741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45940.042371990741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45940.042371990741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45940.042371990741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45940.042371990741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45940.042371990741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45940.042371990741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45940.042371990741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45940.042371990741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45940.042371990741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45940.042371990741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45940.042371990741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45940.042371990741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45940.042371990741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45940.042371990741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45940.042371990741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45940.042371990741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45940.042371990741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45940.042371990741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45940.042371990741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45940.042371990741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45940.042371990741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45940.042371990741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45940.042371990741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45940.042371990741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45940.042371990741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45940.042371990741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45940.042371990741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45940.042371990741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45940.042371990741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45940.042371990741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45940.042371990741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45940.042371990741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45940.042371990741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45940.042371990741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45940.042371990741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45940.042371990741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45940.042371990741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45940.042371990741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45940.042371990741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45940.042371990741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45940.042371990741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45940.042371990741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45940.042371990741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45940.042371990741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45940.042371990741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45940.042371990741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45940.042371990741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45940.042371990741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45940.042371990741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45940.042371990741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45940.042371990741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45940.042371990741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45940.042371990741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45940.042371990741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45940.042371990741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45940.042371990741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45940.042371990741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45940.042371990741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45940.042371990741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45940.042371990741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45940.042371990741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45940.042371990741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45940.042371990741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45940.042371990741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45940.042371990741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45940.042371990741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45940.042371990741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45940.042371990741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45940.042371990741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45940.042371990741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45940.042371990741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45940.042371990741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45940.042371990741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45940.042371990741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45940.042371990741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45940.042371990741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45940.042371990741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45940.042371990741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45940.042371990741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45940.042371990741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45940.042371990741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45940.042371990741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45940.042371990741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45940.042371990741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45940.042371990741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45940.042371990741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45940.042371990741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45940.042371990741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45940.042371990741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45940.042371990741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45940.042371990741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45940.042371990741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45940.042371990741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45940.042371990741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45940.042371990741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45940.042371990741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45940.042371990741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45940.042371990741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45940.042371990741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45940.042371990741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45940.042371990741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45940.042371990741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45940.042371990741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45940.042371990741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45940.042371990741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45940.042371990741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45940.042371990741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45940.042371990741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45940.042371990741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45940.042371990741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45940.042371990741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45940.042371990741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45940.042371990741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45940.042371990741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45940.042371990741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45940.042371990741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45940.042371990741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45940.042371990741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45940.042371990741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45940.042371990741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45940.042371990741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45940.042371990741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45940.042371990741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45940.042371990741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45940.042371990741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45940.042371990741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45940.042371990741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45940.042371990741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45940.042371990741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45940.042371990741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45940.042371990741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45940.042371990741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45940.042371990741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45940.042371990741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45940.042371990741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45940.042371990741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45940.042371990741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45940.042371990741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45940.042371990741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45940.042371990741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45940.042371990741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45940.042371990741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45940.042371990741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45940.042371990741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45940.042371990741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45940.042371990741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45940.042371990741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45940.042371990741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45940.042371990741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45940.042371990741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45940.042371990741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45940.042371990741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45940.042371990741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45940.042371990741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45940.042371990741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45940.042371990741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45940.042371990741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45940.042371990741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45940.042371990741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45940.042371990741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45940.042371990741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45940.042371990741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45940.042371990741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45940.042371990741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45940.042371990741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45940.042371990741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45940.042371990741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45940.042371990741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45940.042371990741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45940.042371990741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45940.042371990741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45940.042371990741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45940.042371990741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45940.042371990741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45940.042371990741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45940.042371990741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45940.042371990741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45940.042371990741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45940.042371990741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45940.042371990741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45940.042371990741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45940.042371990741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45940.042371990741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45940.042371990741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45940.042371990741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45940.042371990741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45940.042371990741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45940.042371990741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45940.042371990741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45940.042371990741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45940.042371990741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45940.042371990741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45940.042371990741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45940.042371990741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45940.042371990741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45940.042371990741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45940.042371990741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45940.042371990741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45940.042371990741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45940.042371990741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45940.042371990741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45940.042371990741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45940.042371990741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45940.042371990741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45940.042371990741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45940.042371990741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45940.042371990741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45940.042371990741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45940.042371990741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45940.042371990741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45940.042371990741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45940.042371990741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45940.042371990741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45940.042371990741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45940.042371990741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45940.042371990741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45940.042371990741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45940.042371990741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45940.042371990741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45940.042371990741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45940.042371990741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45940.042371990741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45940.042371990741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45940.042371990741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45940.042371990741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45940.042371990741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45940.042371990741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45940.042371990741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45940.042371990741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45940.042371990741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45940.042371990741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45940.042371990741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45940.042371990741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45940.042371990741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45940.042371990741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45940.042371990741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45940.042371990741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45940.042371990741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45940.042371990741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45940.042371990741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45940.042371990741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45940.042371990741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45940.042371990741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45940.042371990741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45940.042371990741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45940.042371990741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45940.042371990741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45940.042371990741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45940.042371990741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45940.042371990741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45940.042371990741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45940.042371990741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45940.042371990741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45940.042371990741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45940.042371990741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45940.042371990741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45940.042371990741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45940.042371990741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45940.042371990741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45940.042371990741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45940.042371990741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45940.042371990741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45940.042371990741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45940.042371990741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45940.042371990741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45940.042371990741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45940.042371990741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45940.042371990741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45940.042371990741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45940.042371990741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45940.042371990741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45940.042371990741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45940.042371990741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45940.042371990741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45940.042371990741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45940.042371990741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45940.042371990741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45940.042371990741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45940.042371990741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45940.042371990741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45940.042371990741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45940.042371990741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45940.042371990741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45940.042371990741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45940.042371990741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45940.042371990741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45940.042371990741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45940.042371990741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45940.042371990741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45940.042371990741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45940.042371990741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45940.042371990741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45940.042371990741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45940.042371990741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45940.042371990741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45940.042371990741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45940.042371990741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45940.042371990741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45940.042371990741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45940.042371990741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45940.042371990741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45940.042371990741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45940.042371990741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45940.042371990741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45940.042371990741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45940.042371990741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45940.042371990741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45940.042371990741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45940.042371990741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45940.042371990741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45940.042371990741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45940.042371990741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45940.042371990741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45940.042371990741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45940.042371990741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45940.042371990741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45940.042371990741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45940.042371990741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45940.042371990741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45940.042371990741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45940.042371990741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45940.042371990741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45940.042371990741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45940.042371990741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45940.042371990741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45940.042371990741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45940.042371990741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45940.042371990741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45940.042371990741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45940.042371990741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45940.042371990741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45940.042371990741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45940.042371990741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45940.042371990741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45940.042371990741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45940.042371990741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45940.042371990741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45940.042371990741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45940.042371990741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45940.042371990741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45940.042371990741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45940.042371990741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45940.042371990741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45940.042371990741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45940.042371990741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45940.042371990741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45940.042371990741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45940.042371990741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45940.042371990741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45940.042371990741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45940.042371990741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45940.042371990741</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45940.042371990741</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45940.042371990741</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45940.042371990741</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45940.042371990741</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45940.042371990741</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45940.042371990741</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45940.042371990741</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45940.042371990741</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3">
        <f ca="1">IFERROR(NOW()-F2,"")</f>
        <v>48.210311574068328</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163">
        <f t="shared" ref="G3" ca="1" si="0">IFERROR(NOW()-F3,"")</f>
        <v>13.853494444440003</v>
      </c>
      <c r="H3" s="38">
        <v>45926.158159722225</v>
      </c>
      <c r="I3" s="37" t="str">
        <f>IFERROR(VLOOKUP(D3,DB!A:F,6,0),"")</f>
        <v>SCECO</v>
      </c>
      <c r="J3" s="37" t="str">
        <f>IFERROR(VLOOKUP(D3,DB!A:G,7,0),"")</f>
        <v>Good</v>
      </c>
      <c r="K3" s="37" t="s">
        <v>39065</v>
      </c>
      <c r="L3" s="37" t="str">
        <f>IFERROR(VLOOKUP(D3,DB!A:I,9,0),"")</f>
        <v>Latis</v>
      </c>
      <c r="M3" s="125"/>
    </row>
    <row r="4" spans="1:13" ht="15">
      <c r="A4" s="126" t="s">
        <v>39066</v>
      </c>
      <c r="B4" s="37" t="str">
        <f>IFERROR(VLOOKUP(D4,DB!A:K,11,0),"")</f>
        <v>R5</v>
      </c>
      <c r="C4" s="37">
        <v>1</v>
      </c>
      <c r="D4" s="37" t="s">
        <v>35903</v>
      </c>
      <c r="E4" s="37" t="s">
        <v>38964</v>
      </c>
      <c r="F4" s="38">
        <v>45939.885000000002</v>
      </c>
      <c r="G4" s="39">
        <f t="shared" ref="G4:G13" ca="1" si="1">IFERROR(NOW()-F4,"")</f>
        <v>0.15737175925460178</v>
      </c>
      <c r="H4" s="38">
        <v>45939.879293981481</v>
      </c>
      <c r="I4" s="37" t="str">
        <f>IFERROR(VLOOKUP(D4,DB!A:F,6,0),"")</f>
        <v>Generator-SG</v>
      </c>
      <c r="J4" s="37" t="str">
        <f>IFERROR(VLOOKUP(D4,DB!A:G,7,0),"")</f>
        <v>Dead</v>
      </c>
      <c r="K4" s="37" t="s">
        <v>39067</v>
      </c>
      <c r="L4" s="37" t="str">
        <f>IFERROR(VLOOKUP(D4,DB!A:I,9,0),"")</f>
        <v>Latis</v>
      </c>
    </row>
    <row r="5" spans="1:13" ht="15">
      <c r="A5" s="37" t="s">
        <v>39068</v>
      </c>
      <c r="B5" s="37" t="str">
        <f>IFERROR(VLOOKUP(D5,DB!A:K,11,0),"")</f>
        <v>R5</v>
      </c>
      <c r="C5" s="37">
        <v>1</v>
      </c>
      <c r="D5" s="126" t="s">
        <v>34867</v>
      </c>
      <c r="E5" s="37" t="s">
        <v>38964</v>
      </c>
      <c r="F5" s="38" t="s">
        <v>39069</v>
      </c>
      <c r="G5" s="39" t="str">
        <f t="shared" ca="1" si="1"/>
        <v/>
      </c>
      <c r="H5" s="38">
        <v>45939.980138888888</v>
      </c>
      <c r="I5" s="37" t="str">
        <f>IFERROR(VLOOKUP(D5,DB!A:F,6,0),"")</f>
        <v>Generator-SG</v>
      </c>
      <c r="J5" s="37" t="str">
        <f>IFERROR(VLOOKUP(D5,DB!A:G,7,0),"")</f>
        <v>Vandalized</v>
      </c>
      <c r="K5" s="37" t="s">
        <v>39070</v>
      </c>
      <c r="L5" s="37" t="str">
        <f>IFERROR(VLOOKUP(D5,DB!A:I,9,0),"")</f>
        <v>Latis</v>
      </c>
    </row>
    <row r="6" spans="1:13" ht="15">
      <c r="A6" s="37"/>
      <c r="B6" s="37" t="str">
        <f>IFERROR(VLOOKUP(D6,DB!A:K,11,0),"")</f>
        <v/>
      </c>
      <c r="C6" s="37"/>
      <c r="D6" s="126"/>
      <c r="E6" s="37"/>
      <c r="F6" s="38"/>
      <c r="G6" s="39">
        <f t="shared" ca="1" si="1"/>
        <v>45940.042371759257</v>
      </c>
      <c r="H6" s="38"/>
      <c r="I6" s="37" t="str">
        <f>IFERROR(VLOOKUP(D6,DB!A:F,6,0),"")</f>
        <v/>
      </c>
      <c r="J6" s="37" t="str">
        <f>IFERROR(VLOOKUP(D6,DB!A:G,7,0),"")</f>
        <v/>
      </c>
      <c r="K6" s="37"/>
      <c r="L6" s="37" t="str">
        <f>IFERROR(VLOOKUP(D6,DB!A:I,9,0),"")</f>
        <v/>
      </c>
    </row>
    <row r="7" spans="1:13" ht="15">
      <c r="A7" s="37"/>
      <c r="B7" s="37" t="str">
        <f>IFERROR(VLOOKUP(D7,DB!A:K,11,0),"")</f>
        <v/>
      </c>
      <c r="C7" s="37"/>
      <c r="D7" s="126"/>
      <c r="E7" s="37"/>
      <c r="F7" s="38"/>
      <c r="G7" s="39">
        <f t="shared" ca="1" si="1"/>
        <v>45940.042371759257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45940.042371759257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45940.042371759257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45940.042371759257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45940.042371759257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45940.042371759257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45940.042371759257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ref="G14:G45" ca="1" si="2">IFERROR(NOW()-F14,"")</f>
        <v>45940.042371759257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45940.042371759257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45940.042371759257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45940.042371759257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45940.042371759257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45940.042371759257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45940.042371759257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45940.042371759257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45940.042371759257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45940.042371759257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45940.042371759257</v>
      </c>
      <c r="H24" s="38"/>
      <c r="I24" s="37" t="str">
        <f>IFERROR(VLOOKUP(D24,DB!A:F,6,0),"")</f>
        <v/>
      </c>
      <c r="J24" s="37" t="str">
        <f>IFERROR(VLOOKUP(D24,DB!A:G,7,0),"")</f>
        <v/>
      </c>
      <c r="K24" s="37"/>
      <c r="L24" s="37" t="str">
        <f>IFERROR(VLOOKUP(D24,DB!A:I,9,0),"")</f>
        <v/>
      </c>
    </row>
    <row r="25" spans="1:12" ht="15">
      <c r="A25" s="84"/>
      <c r="B25" s="84" t="str">
        <f>IFERROR(VLOOKUP(D25,DB!A:K,11,0),"")</f>
        <v/>
      </c>
      <c r="C25" s="84"/>
      <c r="D25" s="84"/>
      <c r="E25" s="84"/>
      <c r="F25" s="123"/>
      <c r="G25" s="124">
        <f t="shared" ca="1" si="2"/>
        <v>45940.042371759257</v>
      </c>
      <c r="H25" s="123"/>
      <c r="I25" s="84" t="str">
        <f>IFERROR(VLOOKUP(D25,DB!A:F,6,0),"")</f>
        <v/>
      </c>
      <c r="J25" s="84" t="str">
        <f>IFERROR(VLOOKUP(D25,DB!A:G,7,0),"")</f>
        <v/>
      </c>
      <c r="K25" s="84"/>
      <c r="L25" s="84" t="str">
        <f>IFERROR(VLOOKUP(D25,DB!A:I,9,0),"")</f>
        <v/>
      </c>
    </row>
    <row r="26" spans="1:12" ht="15">
      <c r="A26" s="37"/>
      <c r="B26" s="37" t="str">
        <f>IFERROR(VLOOKUP(D26,DB!A:K,11,0),"")</f>
        <v/>
      </c>
      <c r="C26" s="37"/>
      <c r="D26" s="37"/>
      <c r="E26" s="37"/>
      <c r="F26" s="38"/>
      <c r="G26" s="39">
        <f t="shared" ca="1" si="2"/>
        <v>45940.042371759257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45940.042371759257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45940.042371759257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45940.042371759257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45940.042371759257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45940.042371759257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45940.042371759257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45940.042371759257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45940.042371759257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45940.042371759257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45940.042371759257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45940.042371759257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45940.042371759257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45940.042371759257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45940.042371759257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45940.042371759257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45940.042371759257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45940.042371759257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45940.042371759257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45940.042371759257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ref="G46:G77" ca="1" si="3">IFERROR(NOW()-F46,"")</f>
        <v>45940.042371759257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45940.042371759257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45940.042371759257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45940.042371759257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45940.042371759257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45940.042371759257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45940.042371759257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45940.042371759257</v>
      </c>
      <c r="H53" s="38"/>
      <c r="I53" s="37" t="str">
        <f>IFERROR(VLOOKUP(D53,DB!A:F,6,0),"")</f>
        <v/>
      </c>
      <c r="J53" s="37" t="str">
        <f>IFERROR(VLOOKUP(D53,DB!A:G,7,0),"")</f>
        <v/>
      </c>
      <c r="K53" s="37"/>
      <c r="L53" s="37" t="str">
        <f>IFERROR(VLOOKUP(D53,DB!A:I,9,0),"")</f>
        <v/>
      </c>
    </row>
    <row r="54" spans="1:12" ht="15">
      <c r="A54" s="84"/>
      <c r="B54" s="84" t="str">
        <f>IFERROR(VLOOKUP(D54,DB!A:K,11,0),"")</f>
        <v/>
      </c>
      <c r="C54" s="84"/>
      <c r="D54" s="84"/>
      <c r="E54" s="84"/>
      <c r="F54" s="123"/>
      <c r="G54" s="124">
        <f t="shared" ca="1" si="3"/>
        <v>45940.042371759257</v>
      </c>
      <c r="H54" s="123"/>
      <c r="I54" s="84" t="str">
        <f>IFERROR(VLOOKUP(D54,DB!A:F,6,0),"")</f>
        <v/>
      </c>
      <c r="J54" s="84" t="str">
        <f>IFERROR(VLOOKUP(D54,DB!A:G,7,0),"")</f>
        <v/>
      </c>
      <c r="K54" s="84"/>
      <c r="L54" s="84" t="str">
        <f>IFERROR(VLOOKUP(D54,DB!A:I,9,0),"")</f>
        <v/>
      </c>
    </row>
    <row r="55" spans="1:12" ht="15">
      <c r="A55" s="37"/>
      <c r="B55" s="37" t="str">
        <f>IFERROR(VLOOKUP(D55,DB!A:K,11,0),"")</f>
        <v/>
      </c>
      <c r="C55" s="37"/>
      <c r="D55" s="37"/>
      <c r="E55" s="37"/>
      <c r="F55" s="38"/>
      <c r="G55" s="39">
        <f t="shared" ca="1" si="3"/>
        <v>45940.042371759257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45940.042371759257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45940.042371759257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45940.042371759257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45940.042371759257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45940.042371759257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45940.042371759257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45940.042371759257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45940.042371759257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45940.042371759257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45940.042371759257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45940.042371759257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45940.042371759257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45940.042371759257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45940.042371759257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45940.042371759257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45940.042371759257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45940.042371759257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45940.042371759257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45940.042371759257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45940.042371759257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45940.042371759257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45940.042371759257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ref="G78:G109" ca="1" si="4">IFERROR(NOW()-F78,"")</f>
        <v>45940.042371759257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45940.042371759257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45940.042371759257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45940.042371759257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45940.042371759257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45940.042371759257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45940.042371759257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45940.042371759257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45940.042371759257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45940.042371759257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45940.042371759257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45940.042371759257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45940.042371759257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45940.042371759257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45940.042371759257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45940.042371759257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45940.042371759257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45940.042371759257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45940.042371759257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45940.042371759257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45940.042371759257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45940.042371759257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45940.042371759257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45940.042371759257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45940.042371759257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45940.042371759257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45940.042371759257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45940.042371759257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45940.042371759257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45940.042371759257</v>
      </c>
      <c r="H107" s="38"/>
      <c r="I107" s="37" t="str">
        <f>IFERROR(VLOOKUP(D107,DB!A:F,6,0),"")</f>
        <v/>
      </c>
      <c r="J107" s="37" t="str">
        <f>IFERROR(VLOOKUP(D107,DB!A:G,7,0),"")</f>
        <v/>
      </c>
      <c r="K107" s="37"/>
      <c r="L107" s="37" t="str">
        <f>IFERROR(VLOOKUP(D107,DB!A:I,9,0),"")</f>
        <v/>
      </c>
    </row>
    <row r="108" spans="1:12" ht="15">
      <c r="A108" s="84"/>
      <c r="B108" s="84" t="str">
        <f>IFERROR(VLOOKUP(D108,DB!A:K,11,0),"")</f>
        <v/>
      </c>
      <c r="C108" s="84"/>
      <c r="D108" s="84"/>
      <c r="E108" s="84"/>
      <c r="F108" s="123"/>
      <c r="G108" s="124">
        <f t="shared" ca="1" si="4"/>
        <v>45940.042371759257</v>
      </c>
      <c r="H108" s="123"/>
      <c r="I108" s="84" t="str">
        <f>IFERROR(VLOOKUP(D108,DB!A:F,6,0),"")</f>
        <v/>
      </c>
      <c r="J108" s="84" t="str">
        <f>IFERROR(VLOOKUP(D108,DB!A:G,7,0),"")</f>
        <v/>
      </c>
      <c r="K108" s="84"/>
      <c r="L108" s="84" t="str">
        <f>IFERROR(VLOOKUP(D108,DB!A:I,9,0),"")</f>
        <v/>
      </c>
    </row>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70" ht="15"/>
    <row r="771" ht="15"/>
    <row r="778" ht="15"/>
    <row r="781" ht="15"/>
    <row r="783" ht="15"/>
    <row r="786" ht="15"/>
    <row r="794" ht="15"/>
    <row r="795" ht="15"/>
    <row r="797" ht="15"/>
    <row r="798" ht="15"/>
    <row r="802" ht="15"/>
    <row r="803" ht="15"/>
    <row r="805" ht="15"/>
    <row r="806" ht="15"/>
    <row r="807" ht="15"/>
    <row r="808" ht="15"/>
    <row r="809" ht="15"/>
    <row r="810" ht="15"/>
    <row r="811" ht="15"/>
    <row r="812"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5" ht="15"/>
    <row r="866" ht="15"/>
    <row r="869" ht="15"/>
    <row r="907" ht="15"/>
    <row r="908" ht="15"/>
    <row r="910" ht="15"/>
    <row r="911" ht="15"/>
    <row r="912" ht="15"/>
    <row r="914" ht="15"/>
    <row r="915" ht="15"/>
    <row r="919" ht="15"/>
    <row r="920" ht="15"/>
    <row r="922" ht="15"/>
    <row r="923" ht="15"/>
    <row r="925" ht="15"/>
    <row r="926" ht="15"/>
    <row r="927" ht="15"/>
    <row r="928" ht="15"/>
    <row r="929" ht="15"/>
    <row r="930" ht="15"/>
    <row r="931" ht="15"/>
    <row r="932" ht="15"/>
    <row r="933" ht="15"/>
    <row r="935" ht="15"/>
    <row r="936" ht="15"/>
    <row r="938" ht="15"/>
    <row r="939"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8" ht="15"/>
    <row r="979" ht="15"/>
    <row r="981" ht="15"/>
    <row r="982" ht="15"/>
    <row r="983" ht="15"/>
    <row r="984" ht="15"/>
    <row r="985" ht="15"/>
    <row r="986" ht="15"/>
    <row r="987" ht="15"/>
    <row r="988" ht="15"/>
    <row r="990" ht="15"/>
    <row r="991" ht="15"/>
    <row r="993" ht="15"/>
    <row r="994" ht="15"/>
    <row r="997" ht="15"/>
    <row r="998" ht="15"/>
    <row r="1001" ht="15"/>
    <row r="1004" ht="15"/>
    <row r="1005" ht="15"/>
    <row r="1007" ht="15"/>
    <row r="1008" ht="15"/>
    <row r="1010" ht="15"/>
    <row r="1011" ht="15"/>
    <row r="1013" ht="15"/>
    <row r="1014" ht="15"/>
    <row r="1016" ht="15"/>
    <row r="1017" ht="15"/>
    <row r="1018" ht="15"/>
    <row r="1019" ht="15"/>
    <row r="1020" ht="15"/>
    <row r="1021" ht="15"/>
    <row r="1022" ht="15"/>
    <row r="1023" ht="15"/>
    <row r="1024" ht="15"/>
    <row r="1025" ht="15"/>
    <row r="1026" ht="15"/>
    <row r="1027" ht="15"/>
    <row r="1028" ht="15"/>
    <row r="1029" ht="15"/>
    <row r="1030" ht="15"/>
    <row r="1031" ht="15"/>
    <row r="1032" ht="15"/>
    <row r="1035" ht="15"/>
    <row r="1206" ht="15"/>
    <row r="1207" ht="15"/>
    <row r="1209" ht="15"/>
    <row r="1210" ht="15"/>
    <row r="1217" ht="15"/>
    <row r="1218" ht="15"/>
    <row r="1219" ht="15"/>
    <row r="1220" ht="15"/>
    <row r="1221" ht="15"/>
    <row r="1222" ht="15"/>
    <row r="1225" ht="15"/>
    <row r="1226" ht="15"/>
    <row r="1227" ht="15"/>
    <row r="1228" ht="15"/>
    <row r="1229" ht="15"/>
    <row r="1230" ht="15"/>
    <row r="1231" ht="15"/>
    <row r="1233" ht="15"/>
    <row r="1234" ht="15"/>
    <row r="1235" ht="15"/>
    <row r="1236" ht="15"/>
    <row r="1237" ht="15"/>
    <row r="1238" ht="15"/>
    <row r="1239" ht="15"/>
    <row r="1241" ht="15"/>
    <row r="1242" ht="15"/>
    <row r="1243" ht="15"/>
    <row r="1244" ht="15"/>
    <row r="1245" ht="15"/>
    <row r="1246" ht="15"/>
    <row r="1247" ht="15"/>
    <row r="1248" ht="15"/>
    <row r="1249" ht="15"/>
    <row r="1250" ht="15"/>
    <row r="1251" ht="15"/>
    <row r="1252" ht="15"/>
    <row r="1254" ht="15"/>
    <row r="1255" ht="15"/>
    <row r="1256" ht="15"/>
    <row r="1257" ht="15"/>
    <row r="1258" ht="15"/>
    <row r="1259" ht="15"/>
    <row r="1260" ht="15"/>
    <row r="1261" ht="15"/>
    <row r="1262" ht="15"/>
    <row r="1263" ht="15"/>
    <row r="1264" ht="15"/>
    <row r="1265" ht="15"/>
    <row r="1266" ht="15"/>
    <row r="1267" ht="15"/>
    <row r="1268" ht="15"/>
    <row r="1269" ht="15"/>
    <row r="1270" ht="15"/>
    <row r="1271" ht="15"/>
    <row r="1274" ht="15"/>
    <row r="1281" ht="15"/>
    <row r="1284" ht="15"/>
    <row r="1285" ht="15"/>
    <row r="1287" ht="15"/>
    <row r="1288" ht="15"/>
    <row r="1289" ht="15"/>
    <row r="1292" ht="15"/>
    <row r="1293" ht="15"/>
    <row r="1296" ht="15"/>
    <row r="1298" ht="15"/>
    <row r="1299" ht="15"/>
    <row r="1301" ht="15"/>
    <row r="1302" ht="15"/>
    <row r="1304" ht="15"/>
    <row r="1305"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1" ht="15"/>
    <row r="1339" ht="15"/>
    <row r="1341" ht="15"/>
    <row r="1342" ht="15"/>
    <row r="1343" ht="15"/>
    <row r="1344" ht="15"/>
    <row r="1345" ht="15"/>
    <row r="1346" ht="15"/>
    <row r="1347" ht="15"/>
    <row r="1348" ht="15"/>
    <row r="1349" ht="15"/>
    <row r="1350" ht="15"/>
    <row r="1351" ht="15"/>
    <row r="1352" ht="15"/>
    <row r="1353" ht="15"/>
    <row r="1354" ht="15"/>
    <row r="1355" ht="15"/>
    <row r="1356" ht="15"/>
    <row r="1357" ht="15"/>
    <row r="1359" ht="15"/>
    <row r="1363" ht="15"/>
    <row r="1364" ht="15"/>
    <row r="1365" ht="15"/>
    <row r="1367" ht="15"/>
    <row r="1368" ht="15"/>
    <row r="1369" ht="15"/>
    <row r="1370" ht="15"/>
    <row r="1371" ht="15"/>
    <row r="1372" ht="15"/>
    <row r="1373" ht="15"/>
    <row r="1374" ht="15"/>
    <row r="1375" ht="15"/>
    <row r="1378" ht="15"/>
    <row r="1379" ht="15"/>
  </sheetData>
  <dataValidations count="2">
    <dataValidation allowBlank="1" showInputMessage="1" showErrorMessage="1" sqref="E1" xr:uid="{920C6338-E771-4DAE-8C89-92A9093EA4DE}"/>
    <dataValidation type="list" allowBlank="1" showInputMessage="1" showErrorMessage="1" sqref="E2:E1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8"/>
  <sheetViews>
    <sheetView workbookViewId="0">
      <selection activeCell="H6" sqref="H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39071</v>
      </c>
      <c r="B2" s="149" t="s">
        <v>5398</v>
      </c>
      <c r="C2" s="148">
        <v>1</v>
      </c>
      <c r="D2" s="149" t="s">
        <v>34463</v>
      </c>
      <c r="E2" s="148" t="s">
        <v>39072</v>
      </c>
      <c r="F2" s="150">
        <v>45926.772847222222</v>
      </c>
      <c r="G2" s="151">
        <f ca="1">IFERROR(NOW()-F2,"-")</f>
        <v>13.26952476851875</v>
      </c>
      <c r="H2" s="152">
        <v>45927.449074074102</v>
      </c>
      <c r="I2" s="149" t="str">
        <f>IFERROR(VLOOKUP(D2,DB!A:F,6,0),"")</f>
        <v>SCECO</v>
      </c>
      <c r="J2" s="149" t="str">
        <f>IFERROR(VLOOKUP(D2,DB!A:G,7,0),"")</f>
        <v>Weak</v>
      </c>
      <c r="K2" s="148" t="s">
        <v>39073</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39074</v>
      </c>
      <c r="B3" s="149" t="str">
        <f>IFERROR(VLOOKUP(D3,DB!A:K,11,0),"")</f>
        <v>R6</v>
      </c>
      <c r="C3" s="148">
        <v>1</v>
      </c>
      <c r="D3" s="149" t="s">
        <v>34282</v>
      </c>
      <c r="E3" s="148" t="s">
        <v>38964</v>
      </c>
      <c r="F3" s="152">
        <v>45939.529062499998</v>
      </c>
      <c r="G3" s="151">
        <f ca="1">IFERROR(NOW()-F3,"-")</f>
        <v>0.51330949074326782</v>
      </c>
      <c r="H3" s="152">
        <v>45927.987534722219</v>
      </c>
      <c r="I3" s="149" t="str">
        <f>IFERROR(VLOOKUP(D3,DB!A:F,6,0),"")</f>
        <v>SCECO</v>
      </c>
      <c r="J3" s="149" t="str">
        <f>IFERROR(VLOOKUP(D3,DB!A:G,7,0),"")</f>
        <v>Vandalized</v>
      </c>
      <c r="K3" s="148" t="s">
        <v>39075</v>
      </c>
      <c r="L3" s="149" t="str">
        <f>IFERROR(VLOOKUP(D3,DB!A:I,9,0),"")</f>
        <v>Latis</v>
      </c>
    </row>
    <row r="4" spans="1:16383" ht="31.5" customHeight="1">
      <c r="A4" s="148" t="s">
        <v>39076</v>
      </c>
      <c r="B4" s="149" t="s">
        <v>5398</v>
      </c>
      <c r="C4" s="148">
        <v>1</v>
      </c>
      <c r="D4" s="149" t="s">
        <v>32861</v>
      </c>
      <c r="E4" s="148" t="s">
        <v>39072</v>
      </c>
      <c r="F4" s="150">
        <v>45933.880972222221</v>
      </c>
      <c r="G4" s="151">
        <f ca="1">IFERROR(NOW()-F4,"-")</f>
        <v>6.1613997685199138</v>
      </c>
      <c r="H4" s="152">
        <v>45929.455266203702</v>
      </c>
      <c r="I4" s="149" t="str">
        <f>IFERROR(VLOOKUP(D4,DB!A:F,6,0),"")</f>
        <v>SCECO</v>
      </c>
      <c r="J4" s="149" t="str">
        <f>IFERROR(VLOOKUP(D4,DB!A:G,7,0),"")</f>
        <v>In progress</v>
      </c>
      <c r="K4" s="148" t="s">
        <v>39077</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39078</v>
      </c>
      <c r="B5" s="149" t="s">
        <v>5398</v>
      </c>
      <c r="C5" s="148">
        <v>1</v>
      </c>
      <c r="D5" s="149" t="s">
        <v>33408</v>
      </c>
      <c r="E5" s="148" t="s">
        <v>38964</v>
      </c>
      <c r="F5" s="150">
        <v>45939.857638888891</v>
      </c>
      <c r="G5" s="151">
        <f ca="1">IFERROR(NOW()-F5,"-")</f>
        <v>0.18473310185072478</v>
      </c>
      <c r="H5" s="152">
        <v>45934.470231481479</v>
      </c>
      <c r="I5" s="149" t="str">
        <f>IFERROR(VLOOKUP(D5,DB!A:F,6,0),"")</f>
        <v>SCECO</v>
      </c>
      <c r="J5" s="149" t="str">
        <f>IFERROR(VLOOKUP(D5,DB!A:G,7,0),"")</f>
        <v>Dead</v>
      </c>
      <c r="K5" s="148" t="s">
        <v>39077</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39079</v>
      </c>
      <c r="B6" s="156" t="str">
        <f>IFERROR(VLOOKUP(D6,DB!A:K,11,0),"")</f>
        <v>R6</v>
      </c>
      <c r="C6" s="156">
        <v>1</v>
      </c>
      <c r="D6" s="156" t="s">
        <v>33325</v>
      </c>
      <c r="E6" s="156" t="s">
        <v>38964</v>
      </c>
      <c r="F6" s="161">
        <v>45939.789467592593</v>
      </c>
      <c r="G6" s="151">
        <f ca="1">IFERROR(NOW()-F6,"-")</f>
        <v>0.25290416666393867</v>
      </c>
      <c r="H6" s="161">
        <v>45939.783831018518</v>
      </c>
      <c r="I6" s="156" t="str">
        <f>IFERROR(VLOOKUP(D6,DB!A:F,6,0),"")</f>
        <v>Generator-SG</v>
      </c>
      <c r="J6" s="156" t="str">
        <f>IFERROR(VLOOKUP(D6,DB!A:G,7,0),"")</f>
        <v>Vandalized</v>
      </c>
      <c r="K6" s="156" t="s">
        <v>39080</v>
      </c>
      <c r="L6" s="156" t="str">
        <f>IFERROR(VLOOKUP(D6,DB!A:I,9,0),"")</f>
        <v>Latis</v>
      </c>
    </row>
    <row r="7" spans="1:16383" ht="31.5" customHeight="1">
      <c r="A7" s="156" t="s">
        <v>39081</v>
      </c>
      <c r="B7" s="156" t="str">
        <f>IFERROR(VLOOKUP(D7,DB!A:K,11,0),"")</f>
        <v>R6</v>
      </c>
      <c r="C7" s="156">
        <v>1</v>
      </c>
      <c r="D7" s="156" t="s">
        <v>37772</v>
      </c>
      <c r="E7" s="156" t="s">
        <v>38964</v>
      </c>
      <c r="F7" s="161">
        <v>45939.980104166665</v>
      </c>
      <c r="G7" s="151">
        <f ca="1">IFERROR(NOW()-F7,"-")</f>
        <v>6.226759259152459E-2</v>
      </c>
      <c r="H7" s="161">
        <v>45939.974421296298</v>
      </c>
      <c r="I7" s="156" t="str">
        <f>IFERROR(VLOOKUP(D7,DB!A:F,6,0),"")</f>
        <v>Generator-SG</v>
      </c>
      <c r="J7" s="156" t="str">
        <f>IFERROR(VLOOKUP(D7,DB!A:G,7,0),"")</f>
        <v>Vandalized</v>
      </c>
      <c r="K7" s="156" t="s">
        <v>39082</v>
      </c>
      <c r="L7" s="156" t="str">
        <f>IFERROR(VLOOKUP(D7,DB!A:I,9,0),"")</f>
        <v>Latis</v>
      </c>
    </row>
    <row r="8" spans="1:16383" ht="31.5" customHeight="1">
      <c r="A8" s="156"/>
      <c r="B8" s="156" t="str">
        <f>IFERROR(VLOOKUP(D8,DB!A:K,11,0),"")</f>
        <v/>
      </c>
      <c r="C8" s="156"/>
      <c r="D8" s="156"/>
      <c r="E8" s="156"/>
      <c r="F8" s="156"/>
      <c r="G8" s="151">
        <f ca="1">IFERROR(NOW()-F8,"-")</f>
        <v>45940.042371759257</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45940.042371759257</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45940.042371759257</v>
      </c>
      <c r="H10" s="156"/>
      <c r="I10" s="156" t="str">
        <f>IFERROR(VLOOKUP(D10,DB!A:F,6,0),"")</f>
        <v/>
      </c>
      <c r="J10" s="156" t="str">
        <f>IFERROR(VLOOKUP(D10,DB!A:G,7,0),"")</f>
        <v/>
      </c>
      <c r="K10" s="156"/>
      <c r="L10" s="156" t="str">
        <f>IFERROR(VLOOKUP(D10,DB!A:I,9,0),"")</f>
        <v/>
      </c>
    </row>
    <row r="11" spans="1:16383" ht="31.5" customHeight="1">
      <c r="A11" s="110"/>
      <c r="B11" s="157" t="str">
        <f>IFERROR(VLOOKUP(D11,DB!A:K,11,0),"")</f>
        <v/>
      </c>
      <c r="C11" s="157"/>
      <c r="D11" s="156"/>
      <c r="E11" s="156"/>
      <c r="F11" s="113"/>
      <c r="G11" s="151">
        <f ca="1">IFERROR(NOW()-F11,"-")</f>
        <v>45940.042371759257</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45940.042371759257</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45940.042371759257</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45940.042371759257</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45940.042371759257</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45940.042371990741</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45940.042371990741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45940.042371990741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45940.042371990741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45940.042371990741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45940.042371990741</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45940.042371990741</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45940.042371990741</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45940.042371990741</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45940.042371990741</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45940.042371990741</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45940.042371990741</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45940.042371990741</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45940.042371990741</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45940.042371990741</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45940.042371990741</v>
      </c>
      <c r="H31" s="113"/>
      <c r="I31" s="157" t="str">
        <f>IFERROR(VLOOKUP(D31,DB!A:F,6,0),"")</f>
        <v/>
      </c>
      <c r="J31" s="157" t="str">
        <f>IFERROR(VLOOKUP(D31,DB!A:G,7,0),"")</f>
        <v/>
      </c>
      <c r="K31" s="160"/>
      <c r="L31" s="158" t="str">
        <f>IFERROR(VLOOKUP(D31,DB!A:I,9,0),"")</f>
        <v/>
      </c>
    </row>
    <row r="32" spans="1:12" ht="31.5" customHeight="1">
      <c r="A32" s="110"/>
      <c r="B32" s="109" t="str">
        <f>IFERROR(VLOOKUP(D32,DB!A:K,11,0),"")</f>
        <v/>
      </c>
      <c r="C32" s="111"/>
      <c r="D32" s="109"/>
      <c r="E32" s="112"/>
      <c r="F32" s="113"/>
      <c r="G32" s="81">
        <f ca="1">IFERROR(NOW()-F32,"-")</f>
        <v>45940.042371990741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45940.042371990741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45940.042371990741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45940.042371990741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45940.042371990741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45940.042371990741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45940.042371990741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45940.042371990741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45940.042371990741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45940.042371990741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45940.042371990741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45940.042371990741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45940.042371990741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45940.042371990741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45940.042371990741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45940.042371990741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45940.042371990741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45940.042371990741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45940.042371990741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45940.042371990741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45940.042371990741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45940.042371990741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45940.042371990741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45940.042371990741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45940.042371990741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45940.042371990741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45940.042371990741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45940.042371990741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45940.042371990741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45940.042371990741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45940.042371990741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45940.042371990741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45940.042371990741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45940.042371990741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45940.042371990741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45940.042371990741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45940.042371990741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45940.042371990741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45940.042371990741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45940.042371990741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45940.042371990741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45940.042371990741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45940.042371990741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45940.042371990741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45940.042371990741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45940.042371990741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45940.042371990741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45940.042371990741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45940.042371990741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45940.042371990741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45940.042371990741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45940.042371990741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45940.042371990741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45940.042371990741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45940.042371990741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45940.042371990741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45940.042371990741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45940.042371990741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45940.042371990741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45940.042371990741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45940.042371990741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45940.042371990741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45940.042371990741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45940.042371990741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45940.042371990741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45940.042371990741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45940.042371990741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45940.042371990741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45940.042371990741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45940.042371990741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45940.042371990741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45940.042371990741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45940.042371990741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45940.042371990741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45940.042371990741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45940.042371990741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45940.042371990741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45940.042371990741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45940.042371990741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45940.042371990741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45940.042371990741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45940.042371990741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45940.042371990741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45940.042371990741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45940.042371990741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45940.042371990741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45940.042371990741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45940.042371990741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45940.042371990741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45940.042371990741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45940.042371990741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45940.042371990741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45940.042371990741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45940.042371990741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45940.042371990741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45940.042371990741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45940.042371990741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45940.042371990741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45940.042371990741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45940.042371990741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45940.042371990741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45940.042371990741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45940.042371990741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45940.042371990741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45940.042371990741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45940.042371990741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45940.042371990741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45940.042371990741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45940.042371990741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45940.042371990741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45940.042371990741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45940.042371990741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45940.042371990741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45940.042371990741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45940.042371990741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45940.042371990741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45940.042371990741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45940.042371990741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45940.042371990741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45940.042371990741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45940.042371990741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45940.042371990741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45940.042371990741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45940.042371990741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45940.042371990741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45940.042371990741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45940.042371990741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45940.042371990741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45940.042371990741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45940.042371990741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45940.042371990741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45940.042371990741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45940.042371990741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45940.042371990741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45940.042371990741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45940.042371990741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45940.042371990741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45940.042371990741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45940.042371990741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45940.042371990741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45940.042371990741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45940.042371990741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45940.042371990741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45940.042371990741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45940.042371990741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45940.042371990741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45940.042371990741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45940.042371990741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45940.042371990741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45940.042371990741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45940.042371990741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45940.042371990741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45940.042371990741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45940.042371990741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45940.042371990741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45940.042371990741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45940.042371990741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45940.042371990741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45940.042371990741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45940.042371990741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45940.042371990741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45940.042371990741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45940.042371990741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45940.042371990741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45940.042371990741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45940.042371990741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45940.042371990741</v>
      </c>
      <c r="H198" s="113"/>
      <c r="I198" s="109" t="str">
        <f>IFERROR(VLOOKUP(D198,DB!A:F,6,0),"")</f>
        <v/>
      </c>
      <c r="J198" s="108" t="str">
        <f>IFERROR(VLOOKUP(D198,DB!A:G,7,0),"")</f>
        <v/>
      </c>
      <c r="K198" s="114"/>
      <c r="L198" s="115" t="str">
        <f>IFERROR(VLOOKUP(D198,DB!A:I,9,0),"")</f>
        <v/>
      </c>
    </row>
  </sheetData>
  <dataValidations count="2">
    <dataValidation allowBlank="1" showInputMessage="1" showErrorMessage="1" sqref="E1" xr:uid="{380493DB-286A-4683-AF55-C78F04945A49}"/>
    <dataValidation type="list" allowBlank="1" showInputMessage="1" showErrorMessage="1" sqref="E3 E5:E19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2025-10-09T22:03:02Z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