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146" documentId="13_ncr:1_{F6CB121F-512D-4AA6-A0C1-0FB36C537598}" xr6:coauthVersionLast="47" xr6:coauthVersionMax="47" xr10:uidLastSave="{BD7DCE52-5E4C-4E7D-A11E-4882B294D119}"/>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<sst xmlns="http://schemas.openxmlformats.org/spreadsheetml/2006/main" count="178581" uniqueCount="39076">
  <si>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</si>
  <si>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</si>
  <si>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</si>
  <si>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</si>
  <si>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</si>
  <si>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</si>
  <si>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</si>
  <si>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</si>
  <si>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</si>
  <si>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</si>
  <si>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</si>
  <si>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</si>
  <si>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</si>
  <si>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</si>
  <si>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</si>
  <si>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</si>
  <si>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</si>
  <si>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</si>
  <si>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</si>
  <si>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</si>
  <si>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</si>
  <si>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</si>
  <si>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</si>
  <si>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</si>
  <si>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</si>
  <si>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</si>
  <si>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</si>
  <si>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</si>
  <si>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</si>
  <si>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</si>
  <si>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</si>
  <si>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</si>
  <si>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</si>
  <si>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</si>
  <si>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</si>
  <si>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</si>
  <si>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</si>
  <si>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</si>
  <si>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</si>
  <si>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</si>
  <si>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</si>
  <si>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</si>
  <si>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</si>
  <si>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</si>
  <si>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</si>
  <si>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</si>
  <si>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</si>
  <si>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</si>
  <si>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</si>
  <si>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</si>
  <si>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</si>
  <si>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</si>
  <si>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</si>
  <si>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</si>
  <si>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</si>
  <si>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</si>
  <si>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</si>
  <si>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</si>
  <si>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</si>
  <si>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</si>
  <si>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</si>
  <si>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</si>
  <si>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</si>
  <si>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</si>
  <si>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</si>
  <si>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</si>
  <si>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</si>
  <si>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</si>
  <si>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</si>
  <si>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</si>
  <si>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</si>
  <si>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</si>
  <si>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</si>
  <si>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</si>
  <si>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</si>
  <si>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</si>
  <si>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</si>
  <si>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</si>
  <si>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</si>
  <si>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</si>
  <si>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</si>
  <si>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</si>
  <si>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</si>
  <si>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</si>
  <si>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</si>
  <si>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</si>
  <si>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</si>
  <si>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</si>
  <si>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</si>
  <si>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</si>
  <si>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</si>
  <si>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</si>
  <si>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</si>
  <si>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</si>
  <si>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</si>
  <si>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</si>
  <si>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</si>
  <si>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</si>
  <si>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</si>
  <si>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</si>
  <si>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</si>
  <si>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</si>
  <si>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</si>
  <si>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</si>
  <si>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</si>
  <si>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</si>
  <si>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</si>
  <si>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</si>
  <si>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</si>
  <si>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</si>
  <si>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</si>
  <si>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</si>
  <si>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</si>
  <si>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</si>
  <si>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</si>
  <si>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</si>
  <si>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</si>
  <si>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</si>
  <si>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</si>
  <si>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</si>
  <si>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</si>
  <si>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</si>
  <si>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</si>
  <si>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</si>
  <si>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</si>
  <si>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</si>
  <si>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</si>
  <si>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</si>
  <si>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</si>
  <si>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</si>
  <si>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</si>
  <si>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</si>
  <si>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</si>
  <si>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</si>
  <si>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</si>
  <si>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</si>
  <si>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</si>
  <si>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</si>
  <si>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</si>
  <si>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</si>
  <si>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</si>
  <si>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</si>
  <si>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</si>
  <si>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</si>
  <si>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</si>
  <si>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</si>
  <si>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</si>
  <si>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</si>
  <si>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</si>
  <si>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</si>
  <si>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</si>
  <si>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</si>
  <si>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</si>
  <si>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</si>
  <si>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</si>
  <si>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</si>
  <si>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</si>
  <si>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</si>
  <si>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</si>
  <si>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</si>
  <si>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</si>
  <si>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</si>
  <si>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</si>
  <si>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</si>
  <si>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</si>
  <si>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</si>
  <si>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</si>
  <si>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</si>
  <si>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</si>
  <si>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</si>
  <si>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</si>
  <si>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</si>
  <si>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</si>
  <si>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</si>
  <si>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</si>
  <si>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</si>
  <si>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</si>
  <si>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</si>
  <si>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</si>
  <si>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</si>
  <si>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</si>
  <si>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</si>
  <si>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</si>
  <si>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</si>
  <si>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</si>
  <si>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</si>
  <si>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</si>
  <si>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</si>
  <si>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</si>
  <si>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</si>
  <si>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</si>
  <si>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</si>
  <si>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</si>
  <si>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</si>
  <si>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</si>
  <si>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</si>
  <si>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</si>
  <si>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</si>
  <si>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</si>
  <si>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</si>
  <si>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</si>
  <si>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</si>
  <si>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</si>
  <si>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</si>
  <si>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</si>
  <si>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</si>
  <si>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</si>
  <si>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</si>
  <si>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</si>
  <si>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</si>
  <si>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</si>
  <si>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</si>
  <si>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</si>
  <si>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</si>
  <si>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</si>
  <si>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</si>
  <si>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</si>
  <si>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</si>
  <si>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</si>
  <si>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</si>
  <si>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</si>
  <si>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</si>
  <si>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</si>
  <si>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</si>
  <si>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</si>
  <si>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</si>
  <si>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</si>
  <si>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</si>
  <si>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</si>
  <si>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</si>
  <si>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</si>
  <si>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</si>
  <si>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</si>
  <si>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</si>
  <si>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</si>
  <si>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</si>
  <si>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</si>
  <si>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</si>
  <si>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</si>
  <si>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</si>
  <si>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</si>
  <si>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</si>
  <si>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</si>
  <si>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</si>
  <si>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</si>
  <si>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</si>
  <si>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</si>
  <si>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</si>
  <si>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</si>
  <si>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</si>
  <si>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</si>
  <si>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</si>
  <si>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</si>
  <si>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</si>
  <si>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</si>
  <si>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</si>
  <si>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</si>
  <si>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</si>
  <si>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</si>
  <si>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</si>
  <si>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</si>
  <si>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</si>
  <si>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</si>
  <si>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</si>
  <si>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</si>
  <si>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</si>
  <si>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</si>
  <si>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</si>
  <si>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</si>
  <si>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</si>
  <si>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</si>
  <si>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</si>
  <si>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</si>
  <si>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</si>
  <si>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</si>
  <si>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</si>
  <si>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</si>
  <si>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</si>
  <si>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</si>
  <si>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</si>
  <si>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</si>
  <si>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</si>
  <si>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</si>
  <si>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</si>
  <si>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</si>
  <si>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</si>
  <si>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</si>
  <si>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</si>
  <si>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</si>
  <si>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</si>
  <si>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</si>
  <si>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</si>
  <si>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</si>
  <si>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</si>
  <si>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</si>
  <si>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</si>
  <si>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</si>
  <si>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</si>
  <si>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</si>
  <si>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</si>
  <si>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</si>
  <si>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</si>
  <si>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</si>
  <si>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</si>
  <si>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</si>
  <si>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</si>
  <si>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</si>
  <si>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</si>
  <si>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</si>
  <si>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</si>
  <si>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</si>
  <si>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</si>
  <si>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</si>
  <si>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</si>
  <si>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</si>
  <si>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</si>
  <si>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</si>
  <si>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</si>
  <si>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</si>
  <si>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</si>
  <si>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</si>
  <si>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</si>
  <si>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</si>
  <si>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</si>
  <si>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</si>
  <si>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</si>
  <si>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</si>
  <si>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</si>
  <si>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</si>
  <si>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</si>
  <si>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</si>
  <si>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</si>
  <si>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</si>
  <si>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</si>
  <si>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</si>
  <si>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</si>
  <si>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</si>
  <si>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</si>
  <si>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</si>
  <si>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</si>
  <si>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</si>
  <si>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</si>
  <si>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</si>
  <si>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</si>
  <si>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</si>
  <si>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</si>
  <si>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</si>
  <si>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</si>
  <si>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</si>
  <si>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</si>
  <si>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</si>
  <si>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</si>
  <si>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</si>
  <si>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</si>
  <si>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</si>
  <si>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</si>
  <si>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</si>
  <si>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</si>
  <si>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</si>
  <si>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</si>
  <si>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</si>
  <si>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</si>
  <si>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</si>
  <si>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</si>
  <si>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</si>
  <si>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</si>
  <si>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</si>
  <si>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</si>
  <si>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</si>
  <si>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</si>
  <si>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</si>
  <si>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</si>
  <si>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</si>
  <si>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</si>
  <si>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</si>
  <si>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</si>
  <si>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</si>
  <si>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</si>
  <si>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</si>
  <si>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</si>
  <si>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</si>
  <si>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</si>
  <si>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</si>
  <si>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</si>
  <si>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</si>
  <si>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</si>
  <si>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</si>
  <si>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</si>
  <si>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</si>
  <si>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</si>
  <si>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</si>
  <si>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</si>
  <si>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</si>
  <si>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</si>
  <si>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</si>
  <si>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</si>
  <si>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</si>
  <si>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</si>
  <si>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</si>
  <si>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</si>
  <si>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</si>
  <si>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</si>
  <si>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</si>
  <si>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</si>
  <si>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</si>
  <si>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</si>
  <si>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</si>
  <si>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</si>
  <si>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</si>
  <si>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</si>
  <si>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</si>
  <si>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</si>
  <si>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</si>
  <si>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</si>
  <si>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</si>
  <si>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</si>
  <si>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</si>
  <si>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</si>
  <si>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</si>
  <si>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</si>
  <si>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</si>
  <si>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</si>
  <si>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</si>
  <si>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</si>
  <si>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</si>
  <si>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</si>
  <si>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</si>
  <si>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</si>
  <si>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</si>
  <si>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</si>
  <si>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</si>
  <si>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</si>
  <si>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</si>
  <si>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</si>
  <si>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</si>
  <si>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</si>
  <si>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</si>
  <si>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</si>
  <si>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</si>
  <si>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</si>
  <si>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</si>
  <si>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</si>
  <si>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</si>
  <si>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</si>
  <si>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</si>
  <si>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</si>
  <si>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</si>
  <si>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</si>
  <si>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</si>
  <si>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</si>
  <si>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</si>
  <si>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</si>
  <si>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</si>
  <si>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</si>
  <si>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</si>
  <si>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</si>
  <si>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</si>
  <si>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</si>
  <si>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</si>
  <si>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</si>
  <si>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</si>
  <si>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</si>
  <si>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</si>
  <si>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</si>
  <si>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</si>
  <si>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</si>
  <si>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</si>
  <si>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</si>
  <si>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</si>
  <si>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</si>
  <si>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</si>
  <si>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</si>
  <si>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</si>
  <si>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</si>
  <si>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</si>
  <si>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</si>
  <si>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</si>
  <si>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</si>
  <si>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</si>
  <si>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</si>
  <si>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</si>
  <si>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</si>
  <si>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</si>
  <si>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</si>
  <si>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</si>
  <si>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</si>
  <si>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</si>
  <si>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</si>
  <si>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</si>
  <si>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</si>
  <si>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</si>
  <si>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</si>
  <si>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</si>
  <si>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</si>
  <si>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</si>
  <si>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</si>
  <si>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</si>
  <si>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</si>
  <si>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</si>
  <si>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</si>
  <si>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</si>
  <si>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</si>
  <si>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</si>
  <si>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</si>
  <si>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</si>
  <si>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</si>
  <si>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</si>
  <si>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</si>
  <si>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</si>
  <si>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</si>
  <si>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</si>
  <si>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</si>
  <si>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</si>
  <si>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</si>
  <si>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</si>
  <si>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</si>
  <si>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</si>
  <si>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</si>
  <si>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</si>
  <si>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</si>
  <si>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</si>
  <si>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</si>
  <si>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</si>
  <si>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</si>
  <si>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</si>
  <si>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</si>
  <si>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</si>
  <si>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</si>
  <si>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</si>
  <si>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</si>
  <si>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</si>
  <si>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</si>
  <si>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</si>
  <si>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</si>
  <si>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</si>
  <si>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</si>
  <si>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</si>
  <si>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</si>
  <si>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</si>
  <si>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</si>
  <si>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</si>
  <si>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</si>
  <si>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</si>
  <si>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</si>
  <si>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</si>
  <si>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</si>
  <si>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</si>
  <si>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</si>
  <si>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</si>
  <si>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</si>
  <si>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</si>
  <si>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</si>
  <si>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</si>
  <si>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</si>
  <si>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</si>
  <si>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</si>
  <si>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</si>
  <si>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</si>
  <si>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</si>
  <si>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</si>
  <si>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</si>
  <si>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</si>
  <si>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</si>
  <si>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</si>
  <si>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</si>
  <si>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</si>
  <si>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</si>
  <si>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</si>
  <si>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</si>
  <si>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</si>
  <si>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</si>
  <si>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</si>
  <si>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</si>
  <si>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</si>
  <si>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</si>
  <si>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</si>
  <si>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</si>
  <si>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</si>
  <si>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</si>
  <si>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</si>
  <si>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</si>
  <si>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</si>
  <si>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</si>
  <si>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</si>
  <si>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</si>
  <si>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</si>
  <si>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</si>
  <si>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</si>
  <si>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</si>
  <si>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</si>
  <si>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</si>
  <si>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</si>
  <si>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</si>
  <si>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</si>
  <si>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</si>
  <si>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</si>
  <si>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</si>
  <si>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</si>
  <si>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</si>
  <si>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</si>
  <si>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</si>
  <si>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</si>
  <si>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</si>
  <si>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</si>
  <si>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</si>
  <si>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</si>
  <si>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</si>
  <si>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</si>
  <si>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</si>
  <si>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</si>
  <si>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</si>
  <si>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</si>
  <si>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</si>
  <si>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</si>
  <si>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</si>
  <si>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</si>
  <si>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</si>
  <si>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</si>
  <si>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</si>
  <si>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</si>
  <si>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</si>
  <si>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</si>
  <si>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</si>
  <si>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</si>
  <si>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</si>
  <si>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</si>
  <si>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</si>
  <si>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</si>
  <si>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</si>
  <si>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</si>
  <si>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</si>
  <si>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</si>
  <si>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</si>
  <si>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</si>
  <si>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</si>
  <si>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</si>
  <si>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</si>
  <si>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</si>
  <si>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</si>
  <si>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</si>
  <si>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</si>
  <si>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</si>
  <si>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</si>
  <si>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</si>
  <si>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</si>
  <si>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</si>
  <si>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</si>
  <si>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</si>
  <si>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</si>
  <si>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</si>
  <si>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</si>
  <si>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</si>
  <si>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</si>
  <si>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</si>
  <si>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</si>
  <si>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</si>
  <si>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</si>
  <si>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</si>
  <si>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</si>
  <si>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</si>
  <si>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</si>
  <si>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</si>
  <si>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</si>
  <si>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</si>
  <si>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</si>
  <si>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</si>
  <si>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</si>
  <si>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</si>
  <si>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</si>
  <si>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</si>
  <si>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</si>
  <si>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</si>
  <si>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</si>
  <si>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</si>
  <si>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</si>
  <si>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</si>
  <si>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</si>
  <si>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</si>
  <si>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</si>
  <si>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</si>
  <si>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</si>
  <si>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</si>
  <si>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</si>
  <si>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</si>
  <si>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</si>
  <si>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</si>
  <si>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</si>
  <si>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</si>
  <si>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</si>
  <si>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</si>
  <si>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</si>
  <si>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</si>
  <si>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</si>
  <si>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</si>
  <si>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</si>
  <si>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</si>
  <si>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</si>
  <si>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</si>
  <si>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</si>
  <si>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</si>
  <si>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</si>
  <si>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</si>
  <si>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</si>
  <si>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</si>
  <si>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</si>
  <si>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</si>
  <si>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</si>
  <si>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</si>
  <si>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</si>
  <si>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</si>
  <si>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</si>
  <si>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</si>
  <si>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</si>
  <si>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</si>
  <si>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</si>
  <si>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</si>
  <si>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</si>
  <si>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</si>
  <si>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</si>
  <si>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</si>
  <si>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</si>
  <si>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</si>
  <si>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</si>
  <si>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</si>
  <si>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</si>
  <si>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</si>
  <si>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</si>
  <si>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</si>
  <si>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</si>
  <si>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</si>
  <si>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</si>
  <si>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</si>
  <si>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</si>
  <si>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</si>
  <si>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</si>
  <si>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</si>
  <si>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</si>
  <si>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</si>
  <si>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</si>
  <si>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</si>
  <si>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</si>
  <si>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</si>
  <si>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</si>
  <si>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</si>
  <si>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</si>
  <si>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</si>
  <si>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</si>
  <si>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</si>
  <si>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</si>
  <si>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</si>
  <si>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</si>
  <si>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</si>
  <si>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</si>
  <si>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</si>
  <si>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</si>
  <si>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</si>
  <si>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</si>
  <si>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</si>
  <si>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</si>
  <si>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</si>
  <si>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</si>
  <si>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</si>
  <si>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</si>
  <si>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</si>
  <si>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</si>
  <si>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</si>
  <si>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</si>
  <si>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</si>
  <si>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</si>
  <si>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</si>
  <si>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</si>
  <si>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</si>
  <si>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</si>
  <si>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</si>
  <si>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</si>
  <si>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</si>
  <si>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</si>
  <si>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</si>
  <si>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</si>
  <si>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</si>
  <si>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</si>
  <si>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</si>
  <si>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</si>
  <si>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</si>
  <si>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</si>
  <si>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</si>
  <si>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</si>
  <si>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</si>
  <si>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</si>
  <si>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</si>
  <si>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</si>
  <si>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</si>
  <si>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</si>
  <si>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</si>
  <si>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</si>
  <si>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</si>
  <si>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</si>
  <si>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</si>
  <si>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</si>
  <si>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</si>
  <si>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</si>
  <si>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</si>
  <si>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</si>
  <si>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</si>
  <si>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</si>
  <si>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</si>
  <si>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</si>
  <si>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</si>
  <si>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</si>
  <si>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</si>
  <si>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</si>
  <si>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</si>
  <si>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</si>
  <si>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</si>
  <si>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</si>
  <si>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</si>
  <si>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</si>
  <si>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</si>
  <si>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</si>
  <si>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</si>
  <si>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</si>
  <si>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</si>
  <si>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</si>
  <si>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</si>
  <si>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</si>
  <si>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</si>
  <si>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</si>
  <si>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</si>
  <si>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</si>
  <si>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</si>
  <si>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</si>
  <si>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</si>
  <si>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</si>
  <si>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</si>
  <si>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</si>
  <si>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</si>
  <si>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</si>
  <si>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</si>
  <si>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</si>
  <si>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</si>
  <si>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</si>
  <si>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</si>
  <si>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</si>
  <si>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</si>
  <si>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</si>
  <si>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</si>
  <si>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</si>
  <si>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</si>
  <si>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</si>
  <si>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</si>
  <si>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</si>
  <si>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</si>
  <si>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</si>
  <si>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</si>
  <si>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</si>
  <si>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</si>
  <si>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</si>
  <si>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</si>
  <si>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</si>
  <si>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</si>
  <si>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</si>
  <si>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</si>
  <si>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</si>
  <si>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</si>
  <si>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</si>
  <si>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</si>
  <si>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</si>
  <si>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</si>
  <si>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</si>
  <si>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</si>
  <si>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</si>
  <si>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</si>
  <si>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</si>
  <si>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</si>
  <si>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</si>
  <si>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</si>
  <si>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</si>
  <si>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</si>
  <si>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</si>
  <si>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</si>
  <si>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</si>
  <si>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</si>
  <si>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</si>
  <si>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</si>
  <si>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</si>
  <si>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</si>
  <si>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</si>
  <si>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</si>
  <si>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</si>
  <si>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</si>
  <si>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</si>
  <si>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</si>
  <si>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</si>
  <si>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</si>
  <si>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</si>
  <si>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</si>
  <si>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</si>
  <si>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</si>
  <si>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</si>
  <si>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</si>
  <si>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</si>
  <si>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</si>
  <si>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</si>
  <si>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</si>
  <si>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</si>
  <si>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</si>
  <si>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</si>
  <si>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</si>
  <si>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</si>
  <si>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</si>
  <si>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</si>
  <si>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</si>
  <si>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</si>
  <si>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</si>
  <si>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</si>
  <si>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</si>
  <si>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</si>
  <si>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</si>
  <si>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</si>
  <si>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</si>
  <si>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</si>
  <si>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</si>
  <si>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</si>
  <si>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</si>
  <si>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</si>
  <si>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</si>
  <si>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</si>
  <si>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</si>
  <si>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</si>
  <si>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</si>
  <si>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</si>
  <si>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</si>
  <si>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</si>
  <si>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</si>
  <si>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</si>
  <si>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</si>
  <si>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</si>
  <si>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</si>
  <si>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</si>
  <si>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</si>
  <si>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</si>
  <si>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</si>
  <si>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</si>
  <si>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</si>
  <si>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</si>
  <si>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</si>
  <si>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</si>
  <si>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</si>
  <si>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</si>
  <si>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</si>
  <si>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</si>
  <si>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</si>
  <si>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</si>
  <si>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</si>
  <si>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</si>
  <si>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</si>
  <si>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</si>
  <si>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</si>
  <si>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</si>
  <si>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</si>
  <si>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</si>
  <si>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</si>
  <si>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</si>
  <si>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</si>
  <si>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</si>
  <si>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</si>
  <si>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</si>
  <si>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</si>
  <si>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</si>
  <si>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</si>
  <si>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</si>
  <si>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</si>
  <si>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</si>
  <si>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</si>
  <si>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</si>
  <si>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</si>
  <si>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</si>
  <si>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</si>
  <si>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</si>
  <si>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</si>
  <si>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</si>
  <si>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</si>
  <si>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</si>
  <si>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</si>
  <si>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</si>
  <si>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</si>
  <si>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</si>
  <si>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</si>
  <si>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</si>
  <si>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</si>
  <si>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</si>
  <si>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</si>
  <si>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</si>
  <si>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</si>
  <si>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</si>
  <si>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</si>
  <si>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</si>
  <si>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</si>
  <si>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</si>
  <si>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</si>
  <si>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</si>
  <si>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</si>
  <si>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</si>
  <si>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</si>
  <si>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</si>
  <si>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</si>
  <si>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</si>
  <si>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</si>
  <si>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</si>
  <si>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</si>
  <si>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</si>
  <si>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</si>
  <si>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</si>
  <si>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</si>
  <si>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</si>
  <si>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</si>
  <si>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</si>
  <si>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</si>
  <si>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</si>
  <si>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</si>
  <si>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</si>
  <si>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</si>
  <si>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</si>
  <si>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</si>
  <si>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</si>
  <si>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</si>
  <si>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</si>
  <si>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</si>
  <si>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</si>
  <si>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</si>
  <si>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</si>
  <si>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</si>
  <si>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</si>
  <si>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</si>
  <si>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</si>
  <si>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</si>
  <si>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</si>
  <si>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</si>
  <si>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</si>
  <si>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</si>
  <si>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</si>
  <si>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</si>
  <si>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</si>
  <si>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</si>
  <si>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</si>
  <si>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</si>
  <si>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</si>
  <si>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</si>
  <si>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</si>
  <si>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</si>
  <si>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</si>
  <si>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</si>
  <si>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</si>
  <si>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</si>
  <si>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</si>
  <si>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</si>
  <si>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</si>
  <si>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</si>
  <si>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</si>
  <si>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</si>
  <si>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</si>
  <si>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</si>
  <si>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</si>
  <si>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</si>
  <si>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</si>
  <si>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</si>
  <si>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</si>
  <si>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</si>
  <si>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</si>
  <si>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</si>
  <si>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</si>
  <si>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</si>
  <si>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</si>
  <si>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</si>
  <si>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</si>
  <si>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</si>
  <si>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</si>
  <si>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</si>
  <si>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</si>
  <si>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</si>
  <si>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</si>
  <si>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</si>
  <si>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</si>
  <si>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</si>
  <si>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</si>
  <si>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</si>
  <si>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</si>
  <si>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</si>
  <si>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</si>
  <si>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</si>
  <si>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</si>
  <si>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</si>
  <si>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</si>
  <si>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</si>
  <si>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</si>
  <si>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</si>
  <si>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</si>
  <si>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</si>
  <si>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</si>
  <si>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</si>
  <si>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</si>
  <si>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</si>
  <si>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</si>
  <si>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</si>
  <si>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</si>
  <si>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</si>
  <si>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</si>
  <si>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</si>
  <si>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</si>
  <si>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</si>
  <si>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</si>
  <si>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</si>
  <si>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</si>
  <si>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</si>
  <si>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</si>
  <si>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</si>
  <si>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</si>
  <si>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</si>
  <si>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</si>
  <si>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</si>
  <si>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</si>
  <si>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</si>
  <si>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</si>
  <si>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</si>
  <si>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</si>
  <si>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</si>
  <si>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</si>
  <si>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</si>
  <si>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</si>
  <si>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</si>
  <si>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</si>
  <si>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</si>
  <si>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</si>
  <si>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</si>
  <si>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</si>
  <si>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</si>
  <si>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</si>
  <si>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</si>
  <si>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</si>
  <si>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</si>
  <si>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</si>
  <si>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</si>
  <si>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</si>
  <si>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</si>
  <si>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</si>
  <si>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</si>
  <si>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</si>
  <si>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</si>
  <si>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</si>
  <si>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</si>
  <si>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</si>
  <si>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</si>
  <si>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</si>
  <si>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</si>
  <si>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</si>
  <si>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</si>
  <si>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</si>
  <si>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</si>
  <si>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</si>
  <si>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</si>
  <si>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</si>
  <si>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</si>
  <si>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</si>
  <si>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</si>
  <si>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</si>
  <si>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</si>
  <si>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</si>
  <si>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</si>
  <si>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</si>
  <si>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</si>
  <si>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</si>
  <si>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</si>
  <si>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</si>
  <si>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</si>
  <si>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</si>
  <si>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</si>
  <si>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</si>
  <si>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</si>
  <si>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</si>
  <si>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</si>
  <si>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</si>
  <si>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</si>
  <si>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</si>
  <si>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</si>
  <si>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</si>
  <si>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</si>
  <si>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</si>
  <si>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</si>
  <si>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</si>
  <si>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</si>
  <si>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</si>
  <si>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</si>
  <si>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</si>
  <si>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</si>
  <si>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</si>
  <si>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</si>
  <si>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</si>
  <si>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</si>
  <si>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</si>
  <si>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</si>
  <si>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</si>
  <si>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</si>
  <si>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</si>
  <si>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</si>
  <si>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</si>
  <si>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</si>
  <si>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</si>
  <si>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</si>
  <si>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</si>
  <si>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</si>
  <si>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</si>
  <si>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</si>
  <si>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</si>
  <si>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</si>
  <si>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</si>
  <si>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</si>
  <si>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</si>
  <si>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</si>
  <si>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</si>
  <si>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</si>
  <si>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</si>
  <si>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</si>
  <si>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</si>
  <si>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</si>
  <si>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</si>
  <si>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</si>
  <si>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</si>
  <si>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</si>
  <si>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</si>
  <si>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</si>
  <si>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</si>
  <si>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</si>
  <si>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</si>
  <si>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</si>
  <si>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</si>
  <si>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</si>
  <si>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</si>
  <si>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</si>
  <si>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</si>
  <si>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</si>
  <si>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</si>
  <si>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</si>
  <si>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</si>
  <si>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</si>
  <si>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</si>
  <si>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</si>
  <si>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</si>
  <si>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</si>
  <si>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</si>
  <si>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</si>
  <si>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</si>
  <si>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</si>
  <si>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</si>
  <si>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</si>
  <si>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</si>
  <si>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</si>
  <si>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</si>
  <si>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</si>
  <si>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</si>
  <si>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</si>
  <si>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</si>
  <si>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</si>
  <si>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</si>
  <si>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</si>
  <si>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</si>
  <si>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</si>
  <si>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</si>
  <si>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</si>
  <si>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</si>
  <si>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</si>
  <si>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</si>
  <si>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</si>
  <si>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</si>
  <si>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</si>
  <si>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</si>
  <si>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</si>
  <si>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</si>
  <si>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</si>
  <si>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</si>
  <si>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</si>
  <si>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</si>
  <si>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</si>
  <si>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</si>
  <si>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</si>
  <si>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</si>
  <si>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</si>
  <si>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</si>
  <si>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</si>
  <si>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</si>
  <si>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</si>
  <si>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</si>
  <si>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</si>
  <si>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</si>
  <si>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</si>
  <si>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</si>
  <si>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</si>
  <si>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</si>
  <si>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</si>
  <si>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</si>
  <si>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</si>
  <si>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</si>
  <si>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</si>
  <si>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</si>
  <si>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</si>
  <si>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</si>
  <si>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</si>
  <si>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</si>
  <si>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</si>
  <si>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</si>
  <si>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</si>
  <si>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</si>
  <si>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</si>
  <si>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</si>
  <si>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</si>
  <si>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</si>
  <si>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</si>
  <si>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</si>
  <si>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</si>
  <si>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</si>
  <si>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</si>
  <si>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</si>
  <si>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</si>
  <si>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</si>
  <si>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</si>
  <si>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</si>
  <si>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</si>
  <si>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</si>
  <si>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</si>
  <si>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</si>
  <si>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</si>
  <si>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</si>
  <si>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</si>
  <si>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</si>
  <si>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</si>
  <si>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</si>
  <si>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</si>
  <si>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</si>
  <si>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</si>
  <si>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</si>
  <si>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</si>
  <si>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</si>
  <si>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</si>
  <si>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</si>
  <si>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</si>
  <si>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</si>
  <si>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</si>
  <si>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</si>
  <si>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</si>
  <si>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</si>
  <si>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</si>
  <si>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</si>
  <si>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</si>
  <si>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</si>
  <si>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</si>
  <si>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</si>
  <si>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</si>
  <si>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</si>
  <si>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</si>
  <si>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</si>
  <si>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</si>
  <si>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</si>
  <si>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</si>
  <si>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</si>
  <si>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</si>
  <si>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</si>
  <si>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</si>
  <si>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</si>
  <si>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</si>
  <si>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</si>
  <si>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</si>
  <si>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</si>
  <si>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</si>
  <si>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</si>
  <si>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</si>
  <si>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</si>
  <si>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</si>
  <si>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</si>
  <si>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</si>
  <si>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</si>
  <si>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</si>
  <si>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</si>
  <si>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</si>
  <si>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</si>
  <si>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</si>
  <si>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</si>
  <si>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</si>
  <si>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</si>
  <si>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</si>
  <si>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</si>
  <si>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</si>
  <si>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</si>
  <si>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</si>
  <si>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</si>
  <si>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</si>
  <si>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</si>
  <si>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</si>
  <si>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</si>
  <si>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</si>
  <si>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</si>
  <si>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</si>
  <si>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</si>
  <si>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</si>
  <si>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</si>
  <si>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</si>
  <si>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</si>
  <si>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</si>
  <si>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</si>
  <si>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</si>
  <si>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</si>
  <si>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</si>
  <si>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</si>
  <si>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</si>
  <si>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</si>
  <si>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</si>
  <si>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</si>
  <si>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</si>
  <si>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</si>
  <si>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</si>
  <si>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</si>
  <si>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</si>
  <si>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</si>
  <si>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</si>
  <si>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</si>
  <si>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</si>
  <si>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</si>
  <si>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</si>
  <si>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</si>
  <si>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</si>
  <si>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</si>
  <si>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</si>
  <si>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</si>
  <si>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</si>
  <si>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</si>
  <si>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</si>
  <si>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</si>
  <si>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</si>
  <si>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</si>
  <si>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</si>
  <si>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</si>
  <si>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</si>
  <si>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</si>
  <si>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</si>
  <si>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</si>
  <si>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</si>
  <si>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</si>
  <si>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</si>
  <si>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</si>
  <si>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</si>
  <si>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</si>
  <si>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</si>
  <si>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</si>
  <si>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</si>
  <si>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</si>
  <si>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</si>
  <si>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</si>
  <si>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</si>
  <si>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</si>
  <si>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</si>
  <si>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</si>
  <si>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</si>
  <si>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</si>
  <si>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</si>
  <si>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</si>
  <si>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</si>
  <si>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</si>
  <si>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</si>
  <si>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</si>
  <si>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</si>
  <si>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</si>
  <si>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</si>
  <si>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</si>
  <si>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</si>
  <si>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</si>
  <si>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</si>
  <si>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</si>
  <si>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</si>
  <si>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</si>
  <si>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</si>
  <si>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</si>
  <si>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</si>
  <si>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</si>
  <si>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</si>
  <si>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</si>
  <si>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</si>
  <si>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</si>
  <si>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</si>
  <si>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</si>
  <si>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</si>
  <si>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</si>
  <si>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</si>
  <si>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</si>
  <si>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</si>
  <si>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</si>
  <si>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</si>
  <si>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</si>
  <si>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</si>
  <si>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</si>
  <si>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</si>
  <si>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</si>
  <si>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</si>
  <si>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</si>
  <si>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</si>
  <si>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</si>
  <si>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</si>
  <si>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</si>
  <si>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</si>
  <si>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</si>
  <si>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</si>
  <si>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</si>
  <si>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</si>
  <si>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</si>
  <si>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</si>
  <si>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</si>
  <si>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</si>
  <si>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</si>
  <si>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</si>
  <si>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</si>
  <si>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</si>
  <si>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</si>
  <si>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</si>
  <si>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</si>
  <si>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</si>
  <si>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</si>
  <si>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</si>
  <si>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</si>
  <si>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</si>
  <si>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</si>
  <si>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</si>
  <si>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</si>
  <si>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</si>
  <si>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</si>
  <si>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</si>
  <si>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</si>
  <si>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</si>
  <si>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</si>
  <si>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</si>
  <si>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</si>
  <si>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</si>
  <si>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</si>
  <si>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</si>
  <si>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</si>
  <si>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</si>
  <si>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</si>
  <si>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</si>
  <si>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</si>
  <si>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</si>
  <si>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</si>
  <si>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</si>
  <si>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</si>
  <si>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</si>
  <si>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</si>
  <si>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</si>
  <si>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</si>
  <si>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</si>
  <si>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</si>
  <si>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</si>
  <si>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</si>
  <si>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</si>
  <si>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</si>
  <si>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</si>
  <si>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</si>
  <si>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</si>
  <si>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</si>
  <si>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</si>
  <si>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</si>
  <si>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</si>
  <si>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</si>
  <si>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</si>
  <si>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</si>
  <si>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</si>
  <si>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</si>
  <si>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</si>
  <si>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</si>
  <si>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</si>
  <si>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</si>
  <si>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</si>
  <si>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</si>
  <si>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</si>
  <si>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</si>
  <si>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</si>
  <si>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</si>
  <si>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</si>
  <si>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</si>
  <si>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</si>
  <si>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</si>
  <si>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</si>
  <si>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</si>
  <si>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</si>
  <si>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</si>
  <si>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</si>
  <si>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</si>
  <si>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</si>
  <si>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</si>
  <si>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</si>
  <si>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</si>
  <si>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</si>
  <si>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</si>
  <si>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</si>
  <si>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</si>
  <si>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</si>
  <si>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</si>
  <si>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</si>
  <si>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</si>
  <si>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</si>
  <si>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</si>
  <si>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</si>
  <si>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</si>
  <si>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</si>
  <si>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</si>
  <si>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</si>
  <si>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</si>
  <si>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</si>
  <si>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</si>
  <si>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</si>
  <si>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</si>
  <si>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</si>
  <si>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</si>
  <si>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</si>
  <si>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</si>
  <si>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</si>
  <si>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</si>
  <si>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</si>
  <si>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</si>
  <si>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</si>
  <si>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</si>
  <si>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</si>
  <si>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</si>
  <si>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</si>
  <si>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</si>
  <si>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</si>
  <si>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</si>
  <si>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</si>
  <si>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</si>
  <si>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</si>
  <si>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</si>
  <si>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</si>
  <si>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</si>
  <si>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</si>
  <si>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</si>
  <si>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</si>
  <si>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</si>
  <si>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</si>
  <si>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</si>
  <si>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</si>
  <si>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</si>
  <si>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</si>
  <si>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</si>
  <si>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</si>
  <si>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</si>
  <si>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</si>
  <si>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</si>
  <si>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</si>
  <si>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</si>
  <si>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</si>
  <si>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</si>
  <si>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</si>
  <si>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</si>
  <si>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</si>
  <si>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</si>
  <si>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</si>
  <si>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</si>
  <si>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</si>
  <si>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</si>
  <si>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</si>
  <si>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</si>
  <si>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</si>
  <si>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</si>
  <si>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</si>
  <si>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</si>
  <si>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</si>
  <si>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</si>
  <si>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</si>
  <si>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</si>
  <si>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</si>
  <si>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</si>
  <si>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</si>
  <si>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</si>
  <si>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</si>
  <si>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</si>
  <si>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</si>
  <si>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</si>
  <si>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</si>
  <si>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</si>
  <si>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</si>
  <si>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</si>
  <si>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</si>
  <si>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</si>
  <si>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</si>
  <si>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</si>
  <si>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</si>
  <si>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</si>
  <si>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</si>
  <si>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</si>
  <si>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</si>
  <si>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</si>
  <si>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</si>
  <si>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</si>
  <si>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</si>
  <si>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</si>
  <si>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</si>
  <si>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</si>
  <si>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</si>
  <si>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</si>
  <si>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</si>
  <si>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</si>
  <si>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</si>
  <si>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</si>
  <si>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</si>
  <si>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</si>
  <si>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</si>
  <si>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</si>
  <si>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</si>
  <si>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</si>
  <si>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</si>
  <si>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</si>
  <si>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</si>
  <si>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</si>
  <si>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</si>
  <si>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</si>
  <si>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</si>
  <si>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</si>
  <si>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</si>
  <si>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</si>
  <si>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</si>
  <si>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</si>
  <si>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</si>
  <si>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</si>
  <si>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</si>
  <si>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</si>
  <si>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</si>
  <si>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</si>
  <si>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</si>
  <si>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</si>
  <si>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</si>
  <si>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</si>
  <si>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</si>
  <si>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</si>
  <si>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</si>
  <si>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</si>
  <si>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</si>
  <si>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</si>
  <si>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</si>
  <si>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</si>
  <si>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</si>
  <si>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</si>
  <si>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</si>
  <si>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</si>
  <si>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</si>
  <si>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</si>
  <si>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</si>
  <si>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</si>
  <si>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</si>
  <si>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</si>
  <si>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</si>
  <si>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</si>
  <si>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</si>
  <si>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</si>
  <si>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</si>
  <si>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</si>
  <si>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</si>
  <si>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</si>
  <si>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</si>
  <si>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</si>
  <si>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</si>
  <si>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</si>
  <si>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</si>
  <si>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</si>
  <si>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</si>
  <si>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</si>
  <si>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</si>
  <si>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</si>
  <si>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</si>
  <si>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</si>
  <si>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</si>
  <si>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</si>
  <si>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</si>
  <si>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</si>
  <si>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</si>
  <si>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</si>
  <si>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</si>
  <si>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</si>
  <si>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</si>
  <si>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</si>
  <si>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</si>
  <si>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</si>
  <si>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</si>
  <si>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</si>
  <si>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</si>
  <si>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</si>
  <si>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</si>
  <si>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</si>
  <si>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</si>
  <si>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</si>
  <si>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</si>
  <si>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</si>
  <si>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</si>
  <si>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</si>
  <si>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</si>
  <si>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</si>
  <si>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</si>
  <si>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</si>
  <si>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</si>
  <si>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</si>
  <si>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</si>
  <si>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</si>
  <si>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</si>
  <si>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</si>
  <si>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</si>
  <si>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</si>
  <si>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</si>
  <si>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</si>
  <si>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</si>
  <si>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</si>
  <si>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</si>
  <si>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</si>
  <si>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</si>
  <si>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</si>
  <si>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</si>
  <si>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</si>
  <si>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</si>
  <si>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</si>
  <si>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</si>
  <si>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</si>
  <si>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</si>
  <si>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</si>
  <si>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</si>
  <si>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</si>
  <si>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</si>
  <si>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</si>
  <si>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</si>
  <si>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</si>
  <si>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</si>
  <si>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</si>
  <si>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</si>
  <si>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</si>
  <si>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</si>
  <si>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</si>
  <si>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</si>
  <si>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</si>
  <si>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</si>
  <si>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</si>
  <si>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</si>
  <si>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</si>
  <si>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</si>
  <si>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</si>
  <si>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</si>
  <si>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</si>
  <si>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</si>
  <si>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</si>
  <si>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</si>
  <si>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</si>
  <si>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</si>
  <si>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</si>
  <si>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</si>
  <si>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</si>
  <si>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</si>
  <si>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</si>
  <si>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</si>
  <si>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</si>
  <si>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</si>
  <si>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</si>
  <si>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</si>
  <si>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</si>
  <si>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</si>
  <si>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</si>
  <si>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</si>
  <si>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</si>
  <si>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</si>
  <si>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</si>
  <si>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</si>
  <si>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</si>
  <si>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</si>
  <si>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</si>
  <si>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</si>
  <si>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</si>
  <si>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</si>
  <si>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</si>
  <si>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</si>
  <si>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</si>
  <si>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</si>
  <si>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</si>
  <si>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</si>
  <si>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</si>
  <si>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</si>
  <si>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</si>
  <si>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</si>
  <si>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</si>
  <si>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</si>
  <si>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</si>
  <si>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</si>
  <si>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</si>
  <si>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</si>
  <si>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</si>
  <si>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</si>
  <si>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</si>
  <si>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</si>
  <si>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</si>
  <si>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</si>
  <si>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</si>
  <si>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</si>
  <si>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</si>
  <si>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</si>
  <si>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</si>
  <si>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</si>
  <si>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</si>
  <si>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</si>
  <si>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</si>
  <si>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</si>
  <si>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</si>
  <si>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</si>
  <si>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</si>
  <si>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</si>
  <si>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</si>
  <si>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</si>
  <si>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</si>
  <si>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</si>
  <si>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</si>
  <si>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</si>
  <si>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</si>
  <si>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</si>
  <si>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</si>
  <si>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</si>
  <si>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</si>
  <si>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</si>
  <si>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</si>
  <si>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</si>
  <si>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</si>
  <si>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</si>
  <si>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</si>
  <si>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</si>
  <si>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</si>
  <si>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</si>
  <si>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</si>
  <si>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</si>
  <si>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</si>
  <si>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</si>
  <si>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</si>
  <si>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</si>
  <si>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</si>
  <si>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</si>
  <si>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</si>
  <si>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</si>
  <si>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</si>
  <si>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</si>
  <si>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</si>
  <si>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</si>
  <si>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</si>
  <si>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</si>
  <si>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</si>
  <si>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</si>
  <si>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</si>
  <si>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</si>
  <si>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</si>
  <si>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</si>
  <si>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</si>
  <si>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</si>
  <si>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</si>
  <si>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</si>
  <si>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</si>
  <si>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</si>
  <si>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</si>
  <si>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</si>
  <si>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</si>
  <si>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</si>
  <si>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</si>
  <si>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</si>
  <si>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</si>
  <si>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</si>
  <si>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</si>
  <si>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</si>
  <si>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</si>
  <si>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</si>
  <si>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</si>
  <si>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</si>
  <si>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</si>
  <si>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</si>
  <si>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</si>
  <si>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</si>
  <si>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</si>
  <si>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</si>
  <si>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</si>
  <si>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</si>
  <si>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</si>
  <si>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</si>
  <si>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</si>
  <si>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</si>
  <si>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</si>
  <si>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</si>
  <si>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</si>
  <si>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</si>
  <si>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</si>
  <si>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</si>
  <si>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</si>
  <si>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</si>
  <si>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</si>
  <si>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</si>
  <si>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</si>
  <si>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</si>
  <si>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</si>
  <si>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</si>
  <si>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</si>
  <si>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</si>
  <si>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</si>
  <si>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</si>
  <si>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</si>
  <si>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</si>
  <si>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</si>
  <si>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</si>
  <si>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</si>
  <si>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</si>
  <si>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</si>
  <si>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</si>
  <si>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</si>
  <si>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</si>
  <si>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</si>
  <si>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</si>
  <si>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</si>
  <si>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</si>
  <si>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</si>
  <si>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</si>
  <si>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</si>
  <si>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</si>
  <si>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</si>
  <si>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</si>
  <si>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</si>
  <si>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</si>
  <si>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</si>
  <si>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</si>
  <si>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</si>
  <si>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</si>
  <si>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</si>
  <si>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</si>
  <si>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</si>
  <si>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</si>
  <si>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</si>
  <si>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</si>
  <si>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</si>
  <si>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</si>
  <si>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</si>
  <si>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</si>
  <si>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</si>
  <si>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</si>
  <si>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</si>
  <si>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</si>
  <si>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</si>
  <si>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</si>
  <si>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</si>
  <si>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</si>
  <si>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</si>
  <si>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</si>
  <si>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</si>
  <si>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</si>
  <si>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</si>
  <si>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</si>
  <si>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</si>
  <si>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</si>
  <si>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</si>
  <si>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</si>
  <si>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</si>
  <si>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</si>
  <si>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</si>
  <si>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</si>
  <si>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</si>
  <si>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</si>
  <si>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</si>
  <si>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</si>
  <si>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</si>
  <si>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</si>
  <si>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</si>
  <si>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</si>
  <si>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</si>
  <si>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</si>
  <si>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</si>
  <si>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</si>
  <si>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</si>
  <si>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</si>
  <si>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</si>
  <si>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</si>
  <si>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</si>
  <si>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</si>
  <si>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</si>
  <si>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</si>
  <si>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</si>
  <si>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</si>
  <si>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</si>
  <si>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</si>
  <si>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</si>
  <si>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</si>
  <si>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</si>
  <si>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</si>
  <si>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</si>
  <si>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</si>
  <si>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</si>
  <si>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</si>
  <si>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</si>
  <si>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</si>
  <si>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</si>
  <si>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</si>
  <si>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</si>
  <si>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</si>
  <si>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</si>
  <si>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</si>
  <si>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</si>
  <si>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</si>
  <si>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</si>
  <si>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</si>
  <si>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</si>
  <si>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</si>
  <si>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</si>
  <si>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</si>
  <si>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</si>
  <si>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</si>
  <si>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</si>
  <si>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</si>
  <si>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</si>
  <si>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</si>
  <si>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</si>
  <si>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</si>
  <si>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</si>
  <si>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</si>
  <si>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</si>
  <si>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</si>
  <si>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</si>
  <si>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</si>
  <si>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</si>
  <si>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</si>
  <si>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</si>
  <si>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</si>
  <si>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</si>
  <si>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</si>
  <si>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</si>
  <si>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</si>
  <si>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</si>
  <si>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</si>
  <si>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</si>
  <si>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</si>
  <si>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</si>
  <si>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</si>
  <si>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</si>
  <si>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</si>
  <si>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</si>
  <si>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</si>
  <si>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</si>
  <si>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</si>
  <si>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</si>
  <si>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</si>
  <si>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</si>
  <si>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</si>
  <si>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</si>
  <si>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</si>
  <si>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</si>
  <si>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</si>
  <si>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</si>
  <si>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</si>
  <si>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</si>
  <si>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</si>
  <si>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</si>
  <si>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</si>
  <si>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</si>
  <si>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</si>
  <si>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</si>
  <si>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</si>
  <si>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</si>
  <si>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</si>
  <si>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</si>
  <si>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</si>
  <si>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</si>
  <si>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</si>
  <si>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</si>
  <si>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</si>
  <si>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</si>
  <si>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</si>
  <si>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</si>
  <si>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</si>
  <si>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</si>
  <si>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</si>
  <si>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</si>
  <si>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</si>
  <si>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</si>
  <si>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</si>
  <si>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</si>
  <si>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</si>
  <si>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</si>
  <si>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</si>
  <si>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</si>
  <si>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</si>
  <si>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</si>
  <si>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</si>
  <si>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</si>
  <si>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</si>
  <si>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</si>
  <si>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</si>
  <si>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</si>
  <si>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</si>
  <si>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</si>
  <si>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</si>
  <si>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</si>
  <si>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</si>
  <si>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</si>
  <si>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</si>
  <si>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</si>
  <si>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</si>
  <si>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</si>
  <si>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</si>
  <si>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</si>
  <si>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</si>
  <si>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</si>
  <si>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</si>
  <si>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</si>
  <si>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</si>
  <si>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</si>
  <si>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</si>
  <si>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</si>
  <si>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</si>
  <si>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</si>
  <si>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</si>
  <si>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</si>
  <si>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</si>
  <si>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</si>
  <si>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</si>
  <si>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</si>
  <si>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</si>
  <si>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</si>
  <si>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</si>
  <si>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</si>
  <si>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</si>
  <si>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</si>
  <si>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</si>
  <si>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</si>
  <si>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</si>
  <si>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</si>
  <si>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</si>
  <si>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</si>
  <si>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</si>
  <si>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</si>
  <si>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</si>
  <si>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</si>
  <si>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</si>
  <si>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</si>
  <si>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</si>
  <si>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</si>
  <si>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</si>
  <si>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</si>
  <si>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</si>
  <si>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</si>
  <si>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</si>
  <si>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</si>
  <si>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</si>
  <si>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</si>
  <si>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</si>
  <si>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</si>
  <si>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</si>
  <si>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</si>
  <si>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</si>
  <si>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</si>
  <si>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</si>
  <si>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</si>
  <si>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</si>
  <si>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</si>
  <si>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</si>
  <si>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</si>
  <si>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</si>
  <si>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</si>
  <si>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</si>
  <si>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</si>
  <si>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</si>
  <si>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</si>
  <si>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</si>
  <si>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</si>
  <si>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</si>
  <si>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</si>
  <si>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</si>
  <si>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</si>
  <si>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</si>
  <si>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</si>
  <si>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</si>
  <si>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</si>
  <si>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</si>
  <si>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</si>
  <si>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</si>
  <si>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</si>
  <si>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</si>
  <si>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</si>
  <si>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</si>
  <si>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</si>
  <si>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</si>
  <si>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</si>
  <si>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</si>
  <si>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</si>
  <si>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</si>
  <si>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</si>
  <si>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</si>
  <si>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</si>
  <si>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</si>
  <si>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</si>
  <si>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</si>
  <si>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</si>
  <si>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</si>
  <si>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</si>
  <si>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</si>
  <si>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</si>
  <si>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</si>
  <si>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</si>
  <si>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</si>
  <si>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</si>
  <si>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</si>
  <si>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</si>
  <si>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</si>
  <si>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</si>
  <si>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</si>
  <si>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</si>
  <si>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</si>
  <si>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</si>
  <si>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</si>
  <si>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</si>
  <si>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</si>
  <si>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</si>
  <si>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</si>
  <si>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</si>
  <si>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</si>
  <si>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</si>
  <si>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</si>
  <si>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</si>
  <si>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</si>
  <si>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</si>
  <si>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</si>
  <si>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</si>
  <si>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</si>
  <si>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</si>
  <si>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</si>
  <si>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</si>
  <si>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</si>
  <si>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</si>
  <si>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</si>
  <si>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</si>
  <si>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</si>
  <si>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</si>
  <si>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</si>
  <si>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</si>
  <si>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</si>
  <si>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</si>
  <si>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</si>
  <si>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</si>
  <si>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</si>
  <si>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</si>
  <si>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</si>
  <si>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</si>
  <si>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</si>
  <si>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</si>
  <si>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</si>
  <si>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</si>
  <si>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</si>
  <si>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</si>
  <si>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</si>
  <si>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</si>
  <si>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</si>
  <si>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</si>
  <si>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</si>
  <si>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</si>
  <si>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</si>
  <si>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</si>
  <si>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</si>
  <si>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</si>
  <si>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</si>
  <si>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</si>
  <si>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</si>
  <si>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</si>
  <si>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</si>
  <si>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</si>
  <si>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</si>
  <si>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</si>
  <si>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</si>
  <si>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</si>
  <si>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</si>
  <si>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</si>
  <si>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</si>
  <si>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</si>
  <si>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</si>
  <si>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</si>
  <si>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</si>
  <si>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</si>
  <si>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</si>
  <si>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</si>
  <si>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</si>
  <si>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</si>
  <si>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</si>
  <si>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</si>
  <si>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</si>
  <si>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</si>
  <si>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</si>
  <si>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</si>
  <si>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</si>
  <si>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</si>
  <si>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</si>
  <si>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</si>
  <si>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</si>
  <si>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</si>
  <si>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</si>
  <si>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</si>
  <si>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</si>
  <si>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</si>
  <si>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</si>
  <si>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</si>
  <si>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</si>
  <si>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</si>
  <si>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</si>
  <si>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</si>
  <si>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</si>
  <si>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</si>
  <si>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</si>
  <si>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</si>
  <si>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</si>
  <si>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</si>
  <si>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</si>
  <si>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</si>
  <si>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</si>
  <si>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</si>
  <si>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</si>
  <si>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</si>
  <si>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</si>
  <si>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</si>
  <si>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</si>
  <si>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</si>
  <si>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</si>
  <si>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</si>
  <si>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</si>
  <si>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</si>
  <si>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</si>
  <si>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</si>
  <si>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</si>
  <si>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</si>
  <si>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</si>
  <si>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</si>
  <si>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</si>
  <si>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</si>
  <si>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</si>
  <si>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</si>
  <si>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</si>
  <si>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</si>
  <si>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</si>
  <si>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</si>
  <si>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</si>
  <si>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</si>
  <si>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</si>
  <si>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</si>
  <si>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</si>
  <si>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</si>
  <si>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</si>
  <si>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</si>
  <si>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</si>
  <si>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</si>
  <si>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</si>
  <si>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</si>
  <si>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</si>
  <si>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</si>
  <si>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</si>
  <si>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</si>
  <si>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</si>
  <si>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</si>
  <si>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</si>
  <si>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</si>
  <si>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</si>
  <si>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</si>
  <si>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</si>
  <si>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</si>
  <si>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</si>
  <si>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</si>
  <si>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</si>
  <si>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</si>
  <si>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</si>
  <si>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</si>
  <si>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</si>
  <si>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</si>
  <si>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</si>
  <si>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</si>
  <si>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</si>
  <si>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</si>
  <si>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</si>
  <si>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</si>
  <si>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</si>
  <si>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</si>
  <si>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</si>
  <si>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</si>
  <si>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</si>
  <si>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</si>
  <si>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</si>
  <si>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</si>
  <si>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</si>
  <si>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</si>
  <si>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</si>
  <si>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</si>
  <si>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</si>
  <si>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</si>
  <si>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</si>
  <si>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</si>
  <si>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</si>
  <si>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</si>
  <si>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</si>
  <si>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</si>
  <si>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</si>
  <si>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</si>
  <si>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</si>
  <si>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</si>
  <si>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</si>
  <si>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</si>
  <si>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</si>
  <si>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</si>
  <si>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</si>
  <si>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</si>
  <si>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</si>
  <si>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</si>
  <si>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</si>
  <si>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</si>
  <si>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</si>
  <si>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</si>
  <si>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</si>
  <si>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</si>
  <si>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</si>
  <si>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</si>
  <si>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</si>
  <si>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</si>
  <si>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</si>
  <si>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</si>
  <si>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</si>
  <si>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</si>
  <si>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</si>
  <si>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</si>
  <si>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</si>
  <si>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</si>
  <si>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</si>
  <si>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</si>
  <si>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</si>
  <si>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</si>
  <si>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</si>
  <si>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</si>
  <si>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</si>
  <si>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</si>
  <si>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</si>
  <si>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</si>
  <si>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</si>
  <si>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</si>
  <si>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</si>
  <si>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</si>
  <si>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</si>
  <si>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</si>
  <si>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</si>
  <si>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</si>
  <si>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</si>
  <si>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</si>
  <si>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</si>
  <si>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</si>
  <si>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</si>
  <si>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</si>
  <si>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</si>
  <si>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</si>
  <si>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</si>
  <si>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</si>
  <si>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</si>
  <si>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</si>
  <si>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</si>
  <si>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</si>
  <si>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</si>
  <si>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</si>
  <si>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</si>
  <si>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</si>
  <si>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</si>
  <si>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</si>
  <si>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</si>
  <si>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</si>
  <si>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</si>
  <si>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</si>
  <si>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</si>
  <si>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</si>
  <si>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</si>
  <si>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</si>
  <si>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</si>
  <si>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</si>
  <si>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</si>
  <si>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</si>
  <si>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</si>
  <si>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</si>
  <si>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</si>
  <si>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</si>
  <si>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</si>
  <si>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</si>
  <si>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</si>
  <si>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</si>
  <si>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</si>
  <si>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</si>
  <si>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</si>
  <si>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</si>
  <si>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</si>
  <si>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</si>
  <si>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</si>
  <si>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</si>
  <si>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</si>
  <si>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</si>
  <si>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</si>
  <si>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</si>
  <si>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</si>
  <si>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</si>
  <si>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</si>
  <si>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</si>
  <si>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</si>
  <si>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</si>
  <si>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</si>
  <si>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</si>
  <si>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</si>
  <si>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</si>
  <si>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</si>
  <si>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</si>
  <si>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</si>
  <si>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</si>
  <si>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</si>
  <si>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</si>
  <si>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</si>
  <si>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</si>
  <si>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</si>
  <si>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</si>
  <si>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</si>
  <si>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</si>
  <si>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</si>
  <si>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</si>
  <si>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</si>
  <si>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</si>
  <si>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</si>
  <si>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</si>
  <si>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</si>
  <si>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</si>
  <si>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</si>
  <si>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</si>
  <si>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</si>
  <si>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</si>
  <si>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</si>
  <si>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</si>
  <si>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</si>
  <si>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</si>
  <si>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</si>
  <si>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</si>
  <si>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</si>
  <si>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</si>
  <si>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</si>
  <si>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</si>
  <si>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</si>
  <si>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</si>
  <si>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</si>
  <si>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</si>
  <si>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</si>
  <si>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</si>
  <si>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</si>
  <si>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</si>
  <si>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</si>
  <si>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</si>
  <si>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</si>
  <si>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</si>
  <si>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</si>
  <si>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</si>
  <si>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</si>
  <si>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</si>
  <si>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</si>
  <si>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</si>
  <si>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</si>
  <si>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</si>
  <si>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</si>
  <si>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</si>
  <si>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</si>
  <si>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</si>
  <si>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</si>
  <si>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</si>
  <si>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</si>
  <si>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</si>
  <si>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</si>
  <si>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</si>
  <si>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</si>
  <si>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</si>
  <si>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</si>
  <si>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</si>
  <si>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</si>
  <si>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</si>
  <si>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</si>
  <si>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</si>
  <si>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</si>
  <si>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</si>
  <si>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</si>
  <si>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</si>
  <si>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</si>
  <si>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</si>
  <si>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</si>
  <si>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</si>
  <si>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</si>
  <si>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</si>
  <si>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</si>
  <si>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</si>
  <si>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</si>
  <si>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</si>
  <si>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</si>
  <si>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</si>
  <si>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</si>
  <si>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</si>
  <si>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</si>
  <si>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</si>
  <si>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</si>
  <si>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</si>
  <si>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</si>
  <si>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</si>
  <si>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</si>
  <si>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</si>
  <si>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</si>
  <si>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</si>
  <si>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</si>
  <si>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</si>
  <si>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</si>
  <si>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</si>
  <si>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</si>
  <si>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</si>
  <si>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</si>
  <si>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</si>
  <si>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</si>
  <si>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</si>
  <si>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</si>
  <si>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</si>
  <si>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</si>
  <si>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</si>
  <si>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</si>
  <si>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</si>
  <si>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</si>
  <si>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</si>
  <si>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</si>
  <si>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</si>
  <si>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</si>
  <si>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</si>
  <si>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</si>
  <si>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</si>
  <si>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</si>
  <si>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</si>
  <si>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</si>
  <si>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</si>
  <si>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</si>
  <si>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</si>
  <si>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</si>
  <si>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</si>
  <si>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</si>
  <si>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</si>
  <si>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</si>
  <si>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</si>
  <si>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</si>
  <si>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</si>
  <si>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</si>
  <si>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</si>
  <si>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</si>
  <si>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</si>
  <si>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</si>
  <si>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</si>
  <si>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</si>
  <si>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</si>
  <si>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</si>
  <si>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</si>
  <si>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</si>
  <si>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</si>
  <si>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</si>
  <si>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</si>
  <si>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</si>
  <si>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</si>
  <si>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</si>
  <si>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</si>
  <si>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</si>
  <si>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</si>
  <si>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</si>
  <si>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</si>
  <si>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</si>
  <si>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</si>
  <si>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</si>
  <si>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</si>
  <si>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</si>
  <si>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</si>
  <si>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</si>
  <si>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</si>
  <si>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</si>
  <si>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</si>
  <si>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</si>
  <si>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</si>
  <si>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</si>
  <si>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</si>
  <si>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</si>
  <si>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</si>
  <si>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</si>
  <si>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</si>
  <si>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</si>
  <si>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</si>
  <si>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</si>
  <si>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</si>
  <si>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</si>
  <si>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</si>
  <si>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</si>
  <si>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</si>
  <si>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</si>
  <si>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</si>
  <si>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</si>
  <si>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</si>
  <si>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</si>
  <si>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</si>
  <si>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</si>
  <si>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</si>
  <si>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</si>
  <si>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</si>
  <si>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</si>
  <si>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</si>
  <si>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</si>
  <si>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</si>
  <si>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</si>
  <si>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</si>
  <si>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</si>
  <si>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</si>
  <si>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</si>
  <si>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</si>
  <si>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</si>
  <si>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</si>
  <si>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</si>
  <si>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</si>
  <si>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</si>
  <si>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</si>
  <si>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</si>
  <si>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</si>
  <si>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</si>
  <si>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</si>
  <si>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</si>
  <si>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</si>
  <si>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</si>
  <si>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</si>
  <si>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</si>
  <si>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</si>
  <si>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</si>
  <si>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</si>
  <si>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</si>
  <si>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</si>
  <si>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</si>
  <si>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</si>
  <si>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</si>
  <si>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</si>
  <si>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</si>
  <si>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</si>
  <si>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</si>
  <si>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</si>
  <si>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</si>
  <si>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</si>
  <si>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</si>
  <si>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</si>
  <si>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</si>
  <si>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</si>
  <si>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</si>
  <si>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</si>
  <si>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</si>
  <si>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</si>
  <si>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</si>
  <si>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</si>
  <si>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</si>
  <si>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</si>
  <si>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</si>
  <si>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</si>
  <si>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</si>
  <si>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</si>
  <si>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</si>
  <si>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</si>
  <si>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</si>
  <si>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</si>
  <si>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</si>
  <si>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</si>
  <si>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</si>
  <si>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</si>
  <si>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</si>
  <si>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</si>
  <si>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</si>
  <si>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</si>
  <si>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</si>
  <si>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</si>
  <si>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</si>
  <si>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</si>
  <si>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</si>
  <si>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</si>
  <si>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</si>
  <si>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</si>
  <si>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</si>
  <si>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</si>
  <si>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</si>
  <si>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</si>
  <si>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</si>
  <si>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</si>
  <si>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</si>
  <si>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</si>
  <si>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</si>
  <si>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</si>
  <si>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</si>
  <si>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</si>
  <si>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</si>
  <si>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</si>
  <si>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</si>
  <si>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</si>
  <si>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</si>
  <si>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</si>
  <si>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</si>
  <si>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</si>
  <si>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</si>
  <si>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</si>
  <si>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</si>
  <si>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</si>
  <si>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</si>
  <si>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</si>
  <si>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</si>
  <si>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</si>
  <si>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</si>
  <si>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</si>
  <si>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</si>
  <si>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</si>
  <si>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</si>
  <si>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</si>
  <si>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</si>
  <si>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</si>
  <si>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</si>
  <si>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</si>
  <si>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</si>
  <si>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</si>
  <si>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</si>
  <si>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</si>
  <si>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</si>
  <si>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</si>
  <si>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</si>
  <si>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</si>
  <si>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</si>
  <si>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</si>
  <si>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</si>
  <si>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</si>
  <si>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</si>
  <si>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</si>
  <si>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</si>
  <si>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</si>
  <si>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</si>
  <si>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</si>
  <si>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</si>
  <si>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</si>
  <si>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</si>
  <si>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</si>
  <si>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</si>
  <si>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</si>
  <si>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</si>
  <si>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</si>
  <si>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</si>
  <si>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</si>
  <si>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</si>
  <si>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</si>
  <si>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</si>
  <si>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</si>
  <si>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</si>
  <si>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</si>
  <si>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</si>
  <si>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</si>
  <si>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</si>
  <si>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</si>
  <si>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</si>
  <si>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</si>
  <si>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</si>
  <si>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</si>
  <si>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</si>
  <si>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</si>
  <si>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</si>
  <si>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</si>
  <si>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</si>
  <si>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</si>
  <si>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</si>
  <si>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</si>
  <si>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</si>
  <si>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</si>
  <si>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</si>
  <si>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</si>
  <si>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</si>
  <si>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</si>
  <si>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</si>
  <si>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</si>
  <si>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</si>
  <si>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</si>
  <si>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</si>
  <si>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</si>
  <si>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</si>
  <si>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</si>
  <si>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</si>
  <si>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</si>
  <si>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</si>
  <si>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</si>
  <si>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</si>
  <si>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</si>
  <si>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</si>
  <si>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</si>
  <si>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</si>
  <si>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</si>
  <si>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</si>
  <si>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</si>
  <si>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</si>
  <si>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</si>
  <si>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</si>
  <si>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</si>
  <si>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</si>
  <si>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</si>
  <si>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</si>
  <si>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</si>
  <si>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</si>
  <si>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</si>
  <si>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</si>
  <si>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</si>
  <si>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</si>
  <si>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</si>
  <si>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</si>
  <si>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</si>
  <si>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</si>
  <si>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</si>
  <si>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</si>
  <si>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</si>
  <si>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</si>
  <si>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</si>
  <si>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</si>
  <si>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</si>
  <si>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</si>
  <si>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</si>
  <si>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</si>
  <si>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</si>
  <si>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</si>
  <si>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</si>
  <si>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</si>
  <si>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</si>
  <si>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</si>
  <si>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</si>
  <si>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</si>
  <si>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</si>
  <si>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</si>
  <si>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</si>
  <si>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</si>
  <si>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</si>
  <si>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</si>
  <si>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</si>
  <si>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</si>
  <si>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</si>
  <si>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</si>
  <si>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</si>
  <si>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</si>
  <si>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</si>
  <si>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</si>
  <si>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</si>
  <si>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</si>
  <si>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</si>
  <si>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</si>
  <si>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</si>
  <si>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</si>
  <si>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</si>
  <si>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</si>
  <si>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</si>
  <si>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</si>
  <si>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</si>
  <si>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</si>
  <si>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</si>
  <si>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</si>
  <si>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</si>
  <si>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</si>
  <si>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</si>
  <si>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</si>
  <si>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</si>
  <si>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</si>
  <si>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</si>
  <si>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</si>
  <si>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</si>
  <si>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</si>
  <si>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</si>
  <si>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</si>
  <si>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</si>
  <si>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</si>
  <si>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</si>
  <si>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</si>
  <si>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</si>
  <si>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</si>
  <si>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</si>
  <si>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</si>
  <si>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</si>
  <si>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</si>
  <si>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</si>
  <si>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</si>
  <si>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</si>
  <si>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</si>
  <si>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</si>
  <si>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</si>
  <si>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</si>
  <si>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</si>
  <si>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</si>
  <si>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</si>
  <si>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</si>
  <si>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</si>
  <si>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</si>
  <si>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</si>
  <si>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</si>
  <si>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</si>
  <si>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</si>
  <si>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</si>
  <si>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</si>
  <si>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</si>
  <si>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</si>
  <si>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</si>
  <si>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</si>
  <si>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</si>
  <si>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</si>
  <si>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</si>
  <si>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</si>
  <si>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</si>
  <si>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</si>
  <si>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</si>
  <si>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</si>
  <si>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</si>
  <si>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</si>
  <si>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</si>
  <si>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</si>
  <si>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</si>
  <si>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</si>
  <si>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</si>
  <si>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</si>
  <si>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</si>
  <si>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</si>
  <si>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</si>
  <si>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</si>
  <si>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</si>
  <si>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</si>
  <si>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</si>
  <si>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</si>
  <si>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</si>
  <si>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</si>
  <si>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</si>
  <si>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</si>
  <si>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</si>
  <si>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</si>
  <si>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</si>
  <si>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</si>
  <si>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</si>
  <si>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</si>
  <si>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</si>
  <si>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</si>
  <si>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</si>
  <si>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</si>
  <si>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</si>
  <si>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</si>
  <si>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</si>
  <si>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</si>
  <si>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</si>
  <si>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</si>
  <si>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</si>
  <si>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</si>
  <si>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</si>
  <si>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</si>
  <si>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</si>
  <si>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</si>
  <si>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</si>
  <si>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</si>
  <si>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</si>
  <si>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</si>
  <si>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</si>
  <si>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</si>
  <si>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</si>
  <si>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</si>
  <si>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</si>
  <si>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</si>
  <si>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</si>
  <si>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</si>
  <si>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</si>
  <si>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</si>
  <si>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</si>
  <si>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</si>
  <si>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</si>
  <si>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</si>
  <si>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</si>
  <si>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</si>
  <si>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</si>
  <si>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</si>
  <si>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</si>
  <si>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</si>
  <si>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</si>
  <si>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</si>
  <si>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</si>
  <si>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</si>
  <si>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</si>
  <si>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</si>
  <si>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</si>
  <si>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</si>
  <si>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</si>
  <si>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</si>
  <si>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</si>
  <si>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</si>
  <si>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</si>
  <si>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</si>
  <si>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</si>
  <si>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</si>
  <si>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</si>
  <si>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</si>
  <si>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</si>
  <si>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</si>
  <si>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</si>
  <si>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</si>
  <si>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</si>
  <si>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</si>
  <si>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</si>
  <si>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</si>
  <si>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</si>
  <si>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</si>
  <si>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</si>
  <si>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</si>
  <si>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</si>
  <si>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</si>
  <si>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</si>
  <si>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</si>
  <si>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</si>
  <si>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</si>
  <si>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</si>
  <si>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</si>
  <si>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</si>
  <si>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</si>
  <si>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</si>
  <si>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</si>
  <si>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</si>
  <si>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</si>
  <si>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</si>
  <si>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</si>
  <si>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</si>
  <si>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</si>
  <si>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</si>
  <si>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</si>
  <si>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</si>
  <si>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</si>
  <si>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</si>
  <si>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</si>
  <si>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</si>
  <si>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</si>
  <si>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</si>
  <si>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</si>
  <si>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</si>
  <si>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</si>
  <si>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</si>
  <si>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</si>
  <si>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</si>
  <si>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</si>
  <si>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</si>
  <si>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</si>
  <si>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</si>
  <si>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</si>
  <si>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</si>
  <si>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</si>
  <si>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</si>
  <si>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</si>
  <si>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</si>
  <si>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</si>
  <si>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</si>
  <si>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</si>
  <si>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</si>
  <si>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</si>
  <si>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</si>
  <si>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</si>
  <si>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</si>
  <si>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</si>
  <si>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</si>
  <si>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</si>
  <si>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</si>
  <si>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</si>
  <si>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</si>
  <si>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</si>
  <si>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</si>
  <si>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</si>
  <si>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</si>
  <si>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</si>
  <si>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</si>
  <si>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</si>
  <si>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</si>
  <si>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</si>
  <si>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</si>
  <si>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</si>
  <si>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</si>
  <si>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</si>
  <si>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</si>
  <si>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</si>
  <si>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</si>
  <si>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</si>
  <si>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</si>
  <si>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</si>
  <si>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</si>
  <si>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</si>
  <si>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</si>
  <si>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</si>
  <si>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</si>
  <si>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</si>
  <si>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</si>
  <si>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</si>
  <si>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</si>
  <si>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</si>
  <si>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</si>
  <si>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</si>
  <si>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</si>
  <si>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</si>
  <si>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</si>
  <si>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</si>
  <si>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</si>
  <si>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</si>
  <si>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</si>
  <si>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</si>
  <si>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</si>
  <si>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</si>
  <si>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</si>
  <si>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</si>
  <si>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</si>
  <si>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</si>
  <si>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</si>
  <si>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</si>
  <si>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</si>
  <si>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</si>
  <si>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</si>
  <si>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</si>
  <si>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</si>
  <si>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</si>
  <si>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</si>
  <si>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</si>
  <si>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</si>
  <si>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</si>
  <si>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</si>
  <si>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</si>
  <si>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</si>
  <si>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</si>
  <si>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</si>
  <si>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</si>
  <si>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</si>
  <si>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</si>
  <si>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</si>
  <si>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</si>
  <si>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</si>
  <si>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</si>
  <si>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</si>
  <si>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</si>
  <si>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</si>
  <si>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</si>
  <si>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</si>
  <si>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</si>
  <si>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</si>
  <si>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</si>
  <si>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</si>
  <si>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</si>
  <si>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</si>
  <si>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</si>
  <si>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</si>
  <si>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</si>
  <si>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</si>
  <si>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</si>
  <si>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</si>
  <si>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</si>
  <si>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</si>
  <si>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</si>
  <si>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</si>
  <si>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</si>
  <si>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</si>
  <si>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</si>
  <si>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</si>
  <si>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</si>
  <si>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</si>
  <si>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</si>
  <si>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</si>
  <si>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</si>
  <si>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</si>
  <si>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</si>
  <si>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</si>
  <si>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</si>
  <si>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</si>
  <si>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</si>
  <si>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</si>
  <si>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</si>
  <si>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</si>
  <si>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</si>
  <si>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</si>
  <si>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</si>
  <si>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</si>
  <si>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</si>
  <si>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</si>
  <si>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</si>
  <si>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</si>
  <si>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</si>
  <si>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</si>
  <si>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</si>
  <si>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</si>
  <si>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</si>
  <si>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</si>
  <si>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</si>
  <si>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</si>
  <si>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</si>
  <si>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</si>
  <si>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</si>
  <si>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</si>
  <si>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</si>
  <si>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</si>
  <si>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</si>
  <si>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</si>
  <si>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</si>
  <si>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</si>
  <si>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</si>
  <si>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</si>
  <si>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</si>
  <si>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</si>
  <si>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</si>
  <si>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</si>
  <si>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</si>
  <si>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</si>
  <si>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</si>
  <si>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</si>
  <si>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</si>
  <si>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</si>
  <si>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</si>
  <si>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</si>
  <si>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</si>
  <si>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</si>
  <si>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</si>
  <si>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</si>
  <si>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</si>
  <si>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</si>
  <si>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</si>
  <si>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</si>
  <si>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</si>
  <si>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</si>
  <si>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</si>
  <si>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</si>
  <si>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</si>
  <si>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</si>
  <si>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</si>
  <si>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</si>
  <si>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</si>
  <si>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</si>
  <si>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</si>
  <si>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</si>
  <si>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</si>
  <si>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</si>
  <si>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</si>
  <si>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</si>
  <si>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</si>
  <si>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</si>
  <si>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</si>
  <si>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</si>
  <si>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</si>
  <si>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</si>
  <si>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</si>
  <si>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</si>
  <si>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</si>
  <si>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</si>
  <si>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</si>
  <si>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</si>
  <si>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</si>
  <si>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</si>
  <si>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</si>
  <si>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</si>
  <si>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</si>
  <si>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</si>
  <si>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</si>
  <si>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</si>
  <si>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</si>
  <si>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</si>
  <si>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</si>
  <si>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</si>
  <si>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</si>
  <si>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</si>
  <si>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</si>
  <si>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</si>
  <si>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</si>
  <si>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</si>
  <si>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</si>
  <si>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</si>
  <si>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</si>
  <si>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</si>
  <si>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</si>
  <si>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</si>
  <si>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</si>
  <si>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</si>
  <si>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</si>
  <si>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</si>
  <si>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</si>
  <si>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</si>
  <si>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</si>
  <si>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</si>
  <si>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</si>
  <si>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</si>
  <si>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</si>
  <si>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</si>
  <si>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</si>
  <si>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</si>
  <si>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</si>
  <si>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</si>
  <si>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</si>
  <si>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</si>
  <si>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</si>
  <si>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</si>
  <si>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</si>
  <si>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</si>
  <si>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</si>
  <si>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</si>
  <si>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</si>
  <si>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</si>
  <si>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</si>
  <si>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</si>
  <si>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</si>
  <si>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</si>
  <si>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</si>
  <si>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</si>
  <si>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</si>
  <si>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</si>
  <si>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</si>
  <si>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</si>
  <si>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</si>
  <si>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</si>
  <si>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</si>
  <si>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</si>
  <si>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</si>
  <si>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</si>
  <si>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</si>
  <si>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</si>
  <si>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</si>
  <si>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</si>
  <si>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</si>
  <si>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</si>
  <si>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</si>
  <si>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</si>
  <si>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</si>
  <si>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</si>
  <si>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</si>
  <si>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</si>
  <si>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</si>
  <si>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</si>
  <si>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</si>
  <si>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</si>
  <si>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</si>
  <si>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</si>
  <si>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</si>
  <si>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</si>
  <si>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</si>
  <si>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</si>
  <si>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</si>
  <si>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</si>
  <si>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</si>
  <si>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</si>
  <si>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</si>
  <si>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</si>
  <si>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</si>
  <si>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</si>
  <si>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</si>
  <si>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</si>
  <si>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</si>
  <si>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</si>
  <si>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</si>
  <si>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</si>
  <si>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</si>
  <si>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</si>
  <si>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</si>
  <si>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</si>
  <si>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</si>
  <si>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</si>
  <si>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</si>
  <si>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</si>
  <si>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</si>
  <si>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</si>
  <si>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</si>
  <si>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</si>
  <si>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</si>
  <si>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</si>
  <si>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</si>
  <si>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</si>
  <si>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</si>
  <si>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</si>
  <si>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</si>
  <si>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</si>
  <si>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</si>
  <si>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</si>
  <si>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</si>
  <si>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</si>
  <si>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</si>
  <si>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</si>
  <si>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</si>
  <si>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</si>
  <si>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</si>
  <si>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</si>
  <si>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</si>
  <si>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</si>
  <si>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</si>
  <si>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</si>
  <si>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</si>
  <si>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</si>
  <si>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</si>
  <si>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</si>
  <si>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</si>
  <si>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</si>
  <si>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</si>
  <si>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</si>
  <si>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</si>
  <si>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</si>
  <si>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</si>
  <si>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</si>
  <si>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</si>
  <si>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</si>
  <si>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</si>
  <si>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</si>
  <si>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</si>
  <si>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</si>
  <si>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</si>
  <si>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</si>
  <si>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</si>
  <si>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</si>
  <si>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</si>
  <si>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</si>
  <si>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</si>
  <si>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</si>
  <si>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</si>
  <si>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</si>
  <si>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</si>
  <si>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</si>
  <si>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</si>
  <si>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</si>
  <si>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</si>
  <si>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</si>
  <si>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</si>
  <si>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</si>
  <si>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</si>
  <si>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</si>
  <si>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</si>
  <si>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</si>
  <si>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</si>
  <si>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</si>
  <si>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</si>
  <si>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</si>
  <si>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</si>
  <si>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</si>
  <si>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</si>
  <si>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</si>
  <si>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</si>
  <si>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</si>
  <si>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</si>
  <si>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</si>
  <si>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</si>
  <si>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</si>
  <si>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</si>
  <si>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</si>
  <si>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</si>
  <si>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</si>
  <si>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</si>
  <si>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</si>
  <si>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</si>
  <si>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</si>
  <si>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</si>
  <si>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</si>
  <si>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</si>
  <si>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</si>
  <si>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</si>
  <si>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</si>
  <si>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</si>
  <si>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</si>
  <si>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</si>
  <si>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</si>
  <si>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</si>
  <si>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</si>
  <si>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</si>
  <si>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</si>
  <si>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</si>
  <si>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</si>
  <si>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</si>
  <si>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</si>
  <si>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</si>
  <si>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</si>
  <si>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</si>
  <si>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</si>
  <si>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</si>
  <si>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</si>
  <si>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</si>
  <si>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</si>
  <si>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</si>
  <si>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</si>
  <si>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</si>
  <si>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</si>
  <si>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</si>
  <si>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</si>
  <si>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</si>
  <si>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</si>
  <si>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</si>
  <si>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</si>
  <si>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</si>
  <si>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</si>
  <si>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</si>
  <si>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</si>
  <si>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</si>
  <si>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</si>
  <si>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</si>
  <si>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</si>
  <si>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</si>
  <si>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</si>
  <si>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</si>
  <si>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</si>
  <si>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</si>
  <si>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</si>
  <si>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</si>
  <si>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</si>
  <si>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</si>
  <si>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</si>
  <si>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</si>
  <si>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</si>
  <si>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</si>
  <si>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</si>
  <si>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</si>
  <si>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</si>
  <si>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</si>
  <si>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</si>
  <si>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</si>
  <si>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</si>
  <si>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</si>
  <si>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</si>
  <si>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</si>
  <si>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</si>
  <si>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</si>
  <si>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</si>
  <si>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</si>
  <si>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</si>
  <si>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</si>
  <si>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</si>
  <si>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</si>
  <si>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</si>
  <si>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</si>
  <si>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</si>
  <si>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</si>
  <si>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</si>
  <si>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</si>
  <si>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</si>
  <si>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</si>
  <si>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</si>
  <si>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</si>
  <si>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</si>
  <si>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</si>
  <si>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</si>
  <si>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</si>
  <si>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</si>
  <si>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</si>
  <si>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</si>
  <si>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</si>
  <si>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</si>
  <si>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</si>
  <si>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</si>
  <si>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</si>
  <si>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</si>
  <si>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</si>
  <si>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</si>
  <si>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</si>
  <si>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</si>
  <si>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</si>
  <si>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</si>
  <si>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</si>
  <si>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</si>
  <si>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</si>
  <si>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</si>
  <si>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</si>
  <si>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</si>
  <si>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</si>
  <si>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</si>
  <si>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</si>
  <si>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</si>
  <si>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</si>
  <si>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</si>
  <si>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</si>
  <si>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</si>
  <si>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</si>
  <si>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</si>
  <si>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</si>
  <si>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</si>
  <si>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</si>
  <si>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</si>
  <si>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</si>
  <si>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</si>
  <si>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</si>
  <si>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</si>
  <si>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</si>
  <si>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</si>
  <si>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</si>
  <si>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</si>
  <si>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</si>
  <si>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</si>
  <si>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</si>
  <si>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</si>
  <si>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</si>
  <si>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</si>
  <si>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</si>
  <si>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</si>
  <si>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</si>
  <si>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</si>
  <si>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</si>
  <si>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</si>
  <si>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</si>
  <si>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</si>
  <si>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</si>
  <si>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</si>
  <si>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</si>
  <si>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</si>
  <si>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</si>
  <si>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</si>
  <si>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</si>
  <si>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</si>
  <si>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</si>
  <si>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</si>
  <si>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</si>
  <si>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</si>
  <si>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</si>
  <si>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</si>
  <si>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</si>
  <si>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</si>
  <si>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</si>
  <si>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</si>
  <si>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</si>
  <si>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</si>
  <si>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</si>
  <si>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</si>
  <si>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</si>
  <si>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</si>
  <si>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</si>
  <si>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</si>
  <si>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</si>
  <si>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</si>
  <si>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</si>
  <si>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</si>
  <si>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</si>
  <si>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</si>
  <si>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</si>
  <si>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</si>
  <si>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</si>
  <si>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</si>
  <si>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</si>
  <si>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</si>
  <si>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</si>
  <si>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</si>
  <si>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</si>
  <si>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</si>
  <si>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</si>
  <si>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</si>
  <si>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</si>
  <si>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</si>
  <si>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</si>
  <si>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</si>
  <si>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</si>
  <si>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</si>
  <si>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</si>
  <si>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</si>
  <si>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</si>
  <si>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</si>
  <si>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</si>
  <si>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</si>
  <si>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</si>
  <si>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</si>
  <si>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</si>
  <si>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</si>
  <si>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</si>
  <si>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</si>
  <si>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</si>
  <si>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</si>
  <si>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</si>
  <si>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</si>
  <si>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</si>
  <si>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</si>
  <si>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</si>
  <si>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</si>
  <si>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</si>
  <si>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</si>
  <si>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</si>
  <si>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</si>
  <si>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</si>
  <si>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</si>
  <si>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</si>
  <si>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</si>
  <si>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</si>
  <si>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</si>
  <si>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</si>
  <si>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</si>
  <si>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</si>
  <si>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</si>
  <si>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</si>
  <si>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</si>
  <si>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</si>
  <si>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</si>
  <si>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</si>
  <si>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</si>
  <si>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</si>
  <si>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</si>
  <si>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</si>
  <si>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</si>
  <si>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</si>
  <si>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</si>
  <si>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</si>
  <si>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</si>
  <si>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</si>
  <si>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</si>
  <si>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</si>
  <si>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</si>
  <si>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</si>
  <si>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</si>
  <si>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</si>
  <si>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</si>
  <si>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</si>
  <si>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</si>
  <si>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</si>
  <si>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</si>
  <si>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</si>
  <si>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</si>
  <si>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</si>
  <si>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</si>
  <si>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</si>
  <si>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</si>
  <si>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</si>
  <si>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</si>
  <si>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</si>
  <si>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</si>
  <si>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</si>
  <si>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</si>
  <si>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</si>
  <si>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</si>
  <si>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</si>
  <si>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</si>
  <si>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</si>
  <si>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</si>
  <si>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</si>
  <si>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</si>
  <si>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</si>
  <si>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</si>
  <si>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</si>
  <si>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</si>
  <si>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</si>
  <si>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</si>
  <si>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</si>
  <si>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</si>
  <si>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</si>
  <si>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</si>
  <si>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</si>
  <si>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</si>
  <si>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</si>
  <si>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</si>
  <si>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</si>
  <si>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</si>
  <si>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</si>
  <si>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</si>
  <si>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</si>
  <si>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</si>
  <si>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</si>
  <si>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</si>
  <si>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</si>
  <si>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</si>
  <si>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</si>
  <si>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</si>
  <si>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</si>
  <si>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</si>
  <si>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</si>
  <si>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</si>
  <si>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</si>
  <si>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</si>
  <si>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</si>
  <si>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</si>
  <si>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</si>
  <si>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</si>
  <si>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</si>
  <si>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</si>
  <si>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</si>
  <si>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</si>
  <si>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</si>
  <si>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</si>
  <si>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</si>
  <si>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</si>
  <si>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</si>
  <si>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</si>
  <si>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</si>
  <si>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</si>
  <si>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</si>
  <si>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</si>
  <si>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</si>
  <si>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</si>
  <si>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</si>
  <si>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</si>
  <si>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</si>
  <si>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</si>
  <si>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</si>
  <si>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</si>
  <si>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</si>
  <si>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</si>
  <si>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</si>
  <si>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</si>
  <si>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</si>
  <si>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</si>
  <si>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</si>
  <si>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</si>
  <si>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</si>
  <si>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</si>
  <si>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</si>
  <si>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</si>
  <si>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</si>
  <si>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</si>
  <si>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</si>
  <si>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</si>
  <si>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</si>
  <si>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</si>
  <si>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</si>
  <si>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</si>
  <si>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</si>
  <si>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</si>
  <si>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</si>
  <si>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</si>
  <si>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</si>
  <si>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</si>
  <si>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</si>
  <si>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</si>
  <si>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</si>
  <si>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</si>
  <si>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</si>
  <si>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</si>
  <si>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</si>
  <si>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</si>
  <si>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</si>
  <si>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</si>
  <si>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</si>
  <si>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</si>
  <si>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</si>
  <si>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</si>
  <si>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</si>
  <si>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</si>
  <si>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</si>
  <si>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</si>
  <si>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</si>
  <si>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</si>
  <si>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</si>
  <si>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</si>
  <si>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</si>
  <si>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</si>
  <si>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</si>
  <si>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</si>
  <si>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</si>
  <si>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</si>
  <si>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</si>
  <si>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</si>
  <si>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</si>
  <si>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</si>
  <si>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</si>
  <si>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</si>
  <si>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</si>
  <si>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</si>
  <si>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</si>
  <si>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</si>
  <si>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</si>
  <si>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</si>
  <si>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</si>
  <si>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</si>
  <si>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</si>
  <si>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</si>
  <si>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</si>
  <si>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</si>
  <si>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</si>
  <si>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</si>
  <si>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</si>
  <si>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</si>
  <si>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</si>
  <si>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</si>
  <si>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</si>
  <si>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</si>
  <si>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</si>
  <si>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</si>
  <si>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</si>
  <si>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</si>
  <si>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</si>
  <si>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</si>
  <si>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</si>
  <si>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</si>
  <si>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</si>
  <si>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</si>
  <si>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</si>
  <si>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</si>
  <si>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</si>
  <si>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</si>
  <si>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</si>
  <si>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</si>
  <si>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</si>
  <si>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</si>
  <si>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</si>
  <si>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</si>
  <si>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</si>
  <si>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</si>
  <si>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</si>
  <si>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</si>
  <si>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</si>
  <si>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</si>
  <si>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</si>
  <si>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</si>
  <si>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</si>
  <si>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</si>
  <si>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</si>
  <si>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</si>
  <si>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</si>
  <si>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</si>
  <si>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</si>
  <si>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</si>
  <si>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</si>
  <si>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</si>
  <si>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</si>
  <si>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</si>
  <si>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</si>
  <si>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</si>
  <si>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</si>
  <si>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</si>
  <si>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</si>
  <si>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</si>
  <si>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</si>
  <si>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</si>
  <si>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</si>
  <si>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</si>
  <si>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</si>
  <si>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</si>
  <si>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</si>
  <si>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</si>
  <si>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</si>
  <si>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</si>
  <si>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</si>
  <si>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</si>
  <si>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</si>
  <si>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</si>
  <si>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</si>
  <si>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</si>
  <si>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</si>
  <si>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</si>
  <si>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</si>
  <si>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</si>
  <si>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</si>
  <si>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</si>
  <si>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</si>
  <si>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</si>
  <si>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</si>
  <si>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</si>
  <si>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</si>
  <si>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</si>
  <si>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</si>
  <si>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</si>
  <si>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</si>
  <si>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</si>
  <si>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</si>
  <si>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</si>
  <si>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</si>
  <si>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</si>
  <si>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</si>
  <si>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</si>
  <si>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</si>
  <si>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</si>
  <si>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</si>
  <si>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</si>
  <si>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</si>
  <si>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</si>
  <si>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</si>
  <si>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</si>
  <si>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</si>
  <si>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</si>
  <si>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</si>
  <si>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</si>
  <si>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</si>
  <si>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</si>
  <si>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</si>
  <si>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</si>
  <si>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</si>
  <si>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</si>
  <si>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</si>
  <si>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</si>
  <si>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</si>
  <si>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</si>
  <si>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</si>
  <si>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</si>
  <si>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</si>
  <si>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</si>
  <si>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</si>
  <si>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</si>
  <si>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</si>
  <si>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</si>
  <si>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</si>
  <si>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</si>
  <si>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</si>
  <si>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</si>
  <si>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</si>
  <si>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</si>
  <si>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</si>
  <si>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</si>
  <si>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</si>
  <si>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</si>
  <si>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</si>
  <si>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</si>
  <si>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</si>
  <si>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</si>
  <si>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</si>
  <si>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</si>
  <si>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</si>
  <si>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</si>
  <si>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</si>
  <si>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</si>
  <si>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</si>
  <si>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</si>
  <si>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</si>
  <si>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</si>
  <si>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</si>
  <si>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</si>
  <si>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</si>
  <si>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</si>
  <si>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</si>
  <si>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</si>
  <si>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</si>
  <si>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</si>
  <si>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</si>
  <si>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</si>
  <si>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</si>
  <si>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</si>
  <si>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</si>
  <si>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</si>
  <si>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</si>
  <si>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</si>
  <si>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</si>
  <si>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</si>
  <si>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</si>
  <si>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</si>
  <si>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</si>
  <si>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</si>
  <si>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</si>
  <si>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</si>
  <si>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</si>
  <si>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</si>
  <si>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</si>
  <si>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</si>
  <si>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</si>
  <si>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</si>
  <si>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</si>
  <si>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</si>
  <si>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</si>
  <si>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</si>
  <si>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</si>
  <si>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</si>
  <si>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</si>
  <si>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</si>
  <si>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</si>
  <si>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</si>
  <si>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</si>
  <si>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</si>
  <si>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</si>
  <si>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</si>
  <si>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</si>
  <si>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</si>
  <si>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</si>
  <si>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</si>
  <si>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</si>
  <si>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</si>
  <si>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</si>
  <si>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</si>
  <si>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</si>
  <si>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</si>
  <si>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</si>
  <si>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</si>
  <si>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</si>
  <si>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</si>
  <si>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</si>
  <si>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</si>
  <si>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</si>
  <si>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</si>
  <si>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</si>
  <si>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</si>
  <si>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</si>
  <si>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</si>
  <si>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</si>
  <si>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</si>
  <si>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</si>
  <si>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</si>
  <si>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</si>
  <si>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</si>
  <si>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</si>
  <si>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</si>
  <si>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</si>
  <si>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</si>
  <si>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</si>
  <si>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</si>
  <si>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</si>
  <si>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</si>
  <si>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</si>
  <si>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</si>
  <si>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</si>
  <si>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</si>
  <si>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</si>
  <si>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</si>
  <si>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</si>
  <si>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</si>
  <si>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</si>
  <si>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</si>
  <si>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</si>
  <si>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</si>
  <si>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</si>
  <si>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</si>
  <si>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</si>
  <si>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</si>
  <si>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</si>
  <si>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</si>
  <si>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</si>
  <si>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</si>
  <si>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</si>
  <si>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</si>
  <si>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</si>
  <si>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</si>
  <si>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</si>
  <si>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</si>
  <si>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</si>
  <si>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</si>
  <si>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</si>
  <si>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</si>
  <si>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</si>
  <si>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</si>
  <si>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</si>
  <si>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</si>
  <si>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</si>
  <si>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</si>
  <si>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</si>
  <si>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</si>
  <si>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</si>
  <si>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</si>
  <si>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</si>
  <si>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</si>
  <si>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</si>
  <si>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</si>
  <si>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</si>
  <si>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</si>
  <si>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</si>
  <si>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</si>
  <si>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</si>
  <si>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</si>
  <si>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</si>
  <si>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</si>
  <si>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</si>
  <si>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</si>
  <si>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</si>
  <si>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</si>
  <si>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</si>
  <si>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</si>
  <si>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</si>
  <si>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</si>
  <si>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</si>
  <si>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</si>
  <si>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</si>
  <si>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</si>
  <si>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</si>
  <si>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</si>
  <si>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</si>
  <si>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</si>
  <si>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</si>
  <si>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</si>
  <si>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</si>
  <si>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</si>
  <si>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</si>
  <si>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</si>
  <si>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</si>
  <si>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</si>
  <si>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</si>
  <si>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</si>
  <si>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</si>
  <si>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</si>
  <si>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</si>
  <si>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</si>
  <si>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</si>
  <si>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</si>
  <si>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</si>
  <si>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</si>
  <si>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</si>
  <si>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</si>
  <si>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</si>
  <si>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</si>
  <si>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</si>
  <si>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</si>
  <si>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</si>
  <si>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</si>
  <si>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</si>
  <si>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</si>
  <si>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</si>
  <si>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</si>
  <si>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</si>
  <si>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</si>
  <si>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</si>
  <si>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</si>
  <si>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</si>
  <si>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</si>
  <si>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</si>
  <si>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</si>
  <si>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</si>
  <si>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</si>
  <si>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</si>
  <si>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</si>
  <si>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</si>
  <si>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</si>
  <si>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</si>
  <si>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</si>
  <si>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</si>
  <si>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</si>
  <si>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</si>
  <si>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</si>
  <si>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</si>
  <si>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</si>
  <si>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</si>
  <si>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</si>
  <si>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</si>
  <si>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</si>
  <si>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</si>
  <si>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</si>
  <si>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</si>
  <si>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</si>
  <si>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</si>
  <si>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</si>
  <si>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</si>
  <si>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</si>
  <si>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</si>
  <si>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</si>
  <si>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</si>
  <si>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</si>
  <si>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</si>
  <si>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</si>
  <si>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</si>
  <si>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</si>
  <si>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</si>
  <si>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</si>
  <si>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</si>
  <si>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</si>
  <si>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</si>
  <si>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</si>
  <si>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</si>
  <si>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</si>
  <si>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</si>
  <si>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</si>
  <si>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</si>
  <si>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</si>
  <si>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</si>
  <si>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</si>
  <si>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</si>
  <si>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</si>
  <si>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</si>
  <si>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</si>
  <si>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</si>
  <si>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</si>
  <si>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</si>
  <si>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</si>
  <si>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</si>
  <si>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</si>
  <si>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</si>
  <si>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</si>
  <si>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</si>
  <si>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</si>
  <si>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</si>
  <si>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</si>
  <si>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</si>
  <si>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</si>
  <si>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</si>
  <si>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</si>
  <si>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</si>
  <si>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</si>
  <si>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</si>
  <si>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</si>
  <si>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</si>
  <si>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</si>
  <si>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</si>
  <si>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</si>
  <si>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</si>
  <si>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</si>
  <si>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</si>
  <si>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</si>
  <si>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</si>
  <si>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</si>
  <si>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</si>
  <si>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</si>
  <si>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</si>
  <si>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</si>
  <si>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</si>
  <si>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</si>
  <si>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</si>
  <si>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</si>
  <si>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</si>
  <si>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</si>
  <si>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</si>
  <si>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</si>
  <si>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</si>
  <si>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</si>
  <si>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</si>
  <si>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</si>
  <si>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</si>
  <si>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</si>
  <si>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</si>
  <si>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</si>
  <si>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</si>
  <si>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</si>
  <si>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</si>
  <si>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</si>
  <si>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</si>
  <si>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</si>
  <si>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</si>
  <si>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</si>
  <si>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</si>
  <si>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</si>
  <si>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</si>
  <si>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</si>
  <si>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</si>
  <si>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</si>
  <si>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</si>
  <si>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</si>
  <si>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</si>
  <si>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</si>
  <si>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</si>
  <si>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</si>
  <si>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</si>
  <si>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</si>
  <si>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</si>
  <si>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</si>
  <si>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</si>
  <si>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</si>
  <si>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</si>
  <si>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</si>
  <si>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</si>
  <si>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</si>
  <si>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</si>
  <si>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</si>
  <si>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</si>
  <si>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</si>
  <si>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</si>
  <si>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</si>
  <si>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</si>
  <si>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</si>
  <si>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</si>
  <si>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</si>
  <si>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</si>
  <si>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</si>
  <si>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</si>
  <si>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</si>
  <si>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</si>
  <si>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</si>
  <si>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</si>
  <si>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</si>
  <si>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</si>
  <si>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</si>
  <si>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</si>
  <si>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</si>
  <si>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</si>
  <si>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</si>
  <si>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</si>
  <si>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</si>
  <si>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</si>
  <si>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</si>
  <si>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</si>
  <si>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</si>
  <si>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</si>
  <si>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</si>
  <si>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</si>
  <si>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</si>
  <si>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</si>
  <si>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</si>
  <si>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</si>
  <si>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</si>
  <si>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</si>
  <si>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</si>
  <si>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</si>
  <si>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</si>
  <si>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</si>
  <si>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</si>
  <si>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</si>
  <si>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</si>
  <si>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</si>
  <si>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</si>
  <si>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</si>
  <si>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</si>
  <si>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</si>
  <si>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</si>
  <si>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</si>
  <si>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</si>
  <si>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</si>
  <si>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</si>
  <si>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</si>
  <si>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</si>
  <si>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</si>
  <si>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</si>
  <si>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</si>
  <si>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</si>
  <si>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</si>
  <si>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</si>
  <si>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</si>
  <si>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</si>
  <si>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</si>
  <si>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</si>
  <si>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</si>
  <si>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</si>
  <si>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</si>
  <si>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</si>
  <si>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</si>
  <si>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</si>
  <si>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</si>
  <si>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</si>
  <si>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</si>
  <si>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</si>
  <si>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</si>
  <si>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</si>
  <si>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</si>
  <si>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</si>
  <si>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</si>
  <si>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</si>
  <si>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</si>
  <si>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</si>
  <si>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</si>
  <si>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</si>
  <si>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</si>
  <si>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</si>
  <si>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</si>
  <si>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</si>
  <si>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</si>
  <si>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</si>
  <si>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</si>
  <si>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</si>
  <si>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</si>
  <si>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</si>
  <si>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</si>
  <si>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</si>
  <si>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</si>
  <si>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</si>
  <si>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</si>
  <si>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</si>
  <si>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</si>
  <si>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</si>
  <si>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</si>
  <si>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</si>
  <si>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</si>
  <si>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</si>
  <si>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</si>
  <si>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</si>
  <si>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</si>
  <si>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</si>
  <si>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</si>
  <si>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</si>
  <si>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</si>
  <si>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</si>
  <si>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</si>
  <si>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</si>
  <si>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</si>
  <si>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</si>
  <si>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</si>
  <si>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</si>
  <si>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</si>
  <si>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</si>
  <si>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</si>
  <si>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</si>
  <si>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</si>
  <si>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</si>
  <si>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</si>
  <si>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</si>
  <si>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</si>
  <si>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</si>
  <si>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</si>
  <si>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</si>
  <si>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</si>
  <si>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</si>
  <si>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</si>
  <si>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</si>
  <si>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</si>
  <si>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</si>
  <si>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</si>
  <si>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</si>
  <si>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</si>
  <si>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</si>
  <si>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</si>
  <si>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</si>
  <si>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</si>
  <si>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</si>
  <si>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</si>
  <si>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</si>
  <si>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</si>
  <si>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</si>
  <si>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</si>
  <si>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</si>
  <si>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</si>
  <si>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</si>
  <si>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</si>
  <si>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</si>
  <si>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</si>
  <si>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</si>
  <si>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</si>
  <si>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</si>
  <si>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</si>
  <si>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</si>
  <si>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</si>
  <si>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</si>
  <si>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</si>
  <si>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</si>
  <si>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</si>
  <si>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</si>
  <si>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</si>
  <si>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</si>
  <si>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</si>
  <si>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</si>
  <si>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</si>
  <si>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</si>
  <si>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</si>
  <si>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</si>
  <si>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</si>
  <si>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</si>
  <si>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</si>
  <si>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</si>
  <si>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</si>
  <si>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</si>
  <si>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</si>
  <si>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</si>
  <si>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</si>
  <si>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</si>
  <si>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</si>
  <si>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</si>
  <si>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</si>
  <si>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</si>
  <si>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</si>
  <si>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</si>
  <si>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</si>
  <si>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</si>
  <si>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</si>
  <si>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</si>
  <si>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</si>
  <si>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</si>
  <si>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</si>
  <si>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</si>
  <si>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</si>
  <si>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</si>
  <si>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</si>
  <si>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</si>
  <si>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</si>
  <si>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</si>
  <si>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</si>
  <si>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</si>
  <si>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</si>
  <si>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</si>
  <si>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</si>
  <si>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</si>
  <si>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</si>
  <si>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</si>
  <si>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</si>
  <si>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</si>
  <si>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</si>
  <si>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</si>
  <si>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</si>
  <si>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</si>
  <si>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</si>
  <si>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</si>
  <si>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</si>
  <si>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</si>
  <si>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</si>
  <si>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</si>
  <si>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</si>
  <si>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</si>
  <si>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</si>
  <si>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</si>
  <si>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</si>
  <si>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</si>
  <si>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</si>
  <si>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</si>
  <si>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</si>
  <si>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</si>
  <si>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</si>
  <si>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</si>
  <si>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</si>
  <si>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</si>
  <si>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</si>
  <si>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</si>
  <si>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</si>
  <si>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</si>
  <si>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</si>
  <si>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</si>
  <si>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</si>
  <si>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</si>
  <si>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</si>
  <si>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</si>
  <si>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</si>
  <si>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</si>
  <si>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</si>
  <si>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</si>
  <si>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</si>
  <si>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</si>
  <si>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</si>
  <si>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</si>
  <si>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</si>
  <si>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</si>
  <si>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</si>
  <si>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</si>
  <si>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</si>
  <si>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</si>
  <si>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</si>
  <si>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</si>
  <si>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</si>
  <si>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</si>
  <si>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</si>
  <si>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</si>
  <si>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</si>
  <si>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</si>
  <si>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</si>
  <si>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</si>
  <si>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</si>
  <si>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</si>
  <si>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</si>
  <si>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</si>
  <si>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</si>
  <si>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</si>
  <si>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</si>
  <si>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</si>
  <si>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</si>
  <si>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</si>
  <si>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</si>
  <si>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</si>
  <si>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</si>
  <si>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</si>
  <si>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</si>
  <si>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</si>
  <si>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</si>
  <si>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</si>
  <si>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</si>
  <si>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</si>
  <si>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</si>
  <si>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</si>
  <si>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</si>
  <si>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</si>
  <si>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</si>
  <si>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</si>
  <si>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</si>
  <si>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</si>
  <si>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</si>
  <si>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</si>
  <si>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</si>
  <si>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</si>
  <si>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</si>
  <si>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</si>
  <si>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</si>
  <si>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</si>
  <si>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</si>
  <si>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</si>
  <si>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</si>
  <si>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</si>
  <si>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</si>
  <si>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</si>
  <si>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</si>
  <si>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</si>
  <si>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</si>
  <si>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</si>
  <si>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</si>
  <si>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</si>
  <si>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</si>
  <si>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</si>
  <si>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</si>
  <si>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</si>
  <si>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</si>
  <si>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</si>
  <si>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</si>
  <si>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</si>
  <si>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</si>
  <si>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</si>
  <si>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</si>
  <si>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</si>
  <si>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</si>
  <si>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</si>
  <si>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</si>
  <si>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</si>
  <si>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</si>
  <si>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</si>
  <si>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</si>
  <si>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</si>
  <si>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</si>
  <si>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</si>
  <si>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</si>
  <si>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</si>
  <si>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</si>
  <si>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</si>
  <si>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</si>
  <si>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</si>
  <si>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</si>
  <si>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</si>
  <si>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</si>
  <si>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</si>
  <si>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</si>
  <si>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</si>
  <si>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</si>
  <si>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</si>
  <si>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</si>
  <si>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</si>
  <si>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</si>
  <si>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</si>
  <si>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</si>
  <si>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</si>
  <si>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</si>
  <si>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</si>
  <si>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</si>
  <si>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</si>
  <si>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</si>
  <si>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</si>
  <si>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</si>
  <si>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</si>
  <si>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</si>
  <si>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</si>
  <si>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</si>
  <si>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</si>
  <si>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</si>
  <si>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</si>
  <si>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</si>
  <si>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</si>
  <si>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</si>
  <si>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</si>
  <si>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</si>
  <si>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</si>
  <si>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</si>
  <si>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</si>
  <si>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</si>
  <si>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</si>
  <si>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</si>
  <si>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</si>
  <si>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</si>
  <si>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</si>
  <si>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</si>
  <si>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</si>
  <si>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</si>
  <si>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</si>
  <si>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</si>
  <si>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</si>
  <si>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</si>
  <si>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</si>
  <si>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</si>
  <si>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</si>
  <si>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</si>
  <si>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</si>
  <si>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</si>
  <si>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</si>
  <si>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</si>
  <si>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</si>
  <si>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</si>
  <si>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</si>
  <si>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</si>
  <si>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</si>
  <si>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</si>
  <si>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</si>
  <si>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</si>
  <si>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</si>
  <si>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</si>
  <si>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</si>
  <si>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</si>
  <si>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</si>
  <si>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</si>
  <si>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</si>
  <si>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</si>
  <si>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</si>
  <si>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</si>
  <si>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</si>
  <si>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</si>
  <si>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</si>
  <si>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</si>
  <si>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</si>
  <si>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</si>
  <si>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</si>
  <si>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</si>
  <si>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</si>
  <si>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</si>
  <si>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</si>
  <si>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</si>
  <si>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</si>
  <si>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</si>
  <si>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</si>
  <si>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</si>
  <si>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</si>
  <si>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</si>
  <si>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</si>
  <si>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</si>
  <si>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</si>
  <si>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</si>
  <si>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</si>
  <si>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</si>
  <si>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</si>
  <si>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</si>
  <si>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</si>
  <si>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</si>
  <si>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</si>
  <si>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</si>
  <si>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</si>
  <si>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</si>
  <si>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</si>
  <si>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</si>
  <si>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</si>
  <si>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</si>
  <si>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</si>
  <si>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</si>
  <si>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</si>
  <si>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</si>
  <si>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</si>
  <si>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</si>
  <si>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</si>
  <si>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</si>
  <si>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</si>
  <si>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</si>
  <si>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</si>
  <si>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</si>
  <si>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</si>
  <si>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</si>
  <si>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</si>
  <si>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</si>
  <si>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</si>
  <si>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</si>
  <si>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</si>
  <si>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</si>
  <si>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</si>
  <si>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</si>
  <si>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</si>
  <si>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</si>
  <si>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</si>
  <si>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</si>
  <si>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</si>
  <si>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</si>
  <si>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</si>
  <si>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</si>
  <si>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</si>
  <si>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</si>
  <si>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</si>
  <si>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</si>
  <si>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</si>
  <si>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</si>
  <si>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</si>
  <si>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</si>
  <si>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</si>
  <si>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</si>
  <si>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</si>
  <si>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</si>
  <si>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</si>
  <si>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</si>
  <si>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</si>
  <si>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</si>
  <si>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</si>
  <si>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</si>
  <si>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</si>
  <si>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</si>
  <si>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</si>
  <si>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</si>
  <si>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</si>
  <si>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</si>
  <si>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</si>
  <si>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</si>
  <si>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</si>
  <si>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</si>
  <si>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</si>
  <si>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</si>
  <si>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</si>
  <si>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</si>
  <si>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</si>
  <si>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</si>
  <si>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</si>
  <si>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</si>
  <si>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</si>
  <si>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</si>
  <si>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</si>
  <si>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</si>
  <si>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</si>
  <si>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</si>
  <si>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</si>
  <si>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</si>
  <si>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</si>
  <si>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</si>
  <si>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</si>
  <si>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</si>
  <si>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</si>
  <si>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</si>
  <si>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</si>
  <si>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</si>
  <si>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</si>
  <si>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</si>
  <si>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</si>
  <si>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</si>
  <si>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</si>
  <si>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</si>
  <si>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</si>
  <si>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</si>
  <si>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</si>
  <si>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</si>
  <si>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</si>
  <si>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</si>
  <si>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</si>
  <si>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</si>
  <si>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</si>
  <si>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</si>
  <si>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</si>
  <si>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</si>
  <si>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</si>
  <si>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</si>
  <si>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</si>
  <si>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</si>
  <si>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</si>
  <si>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</si>
  <si>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</si>
  <si>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</si>
  <si>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</si>
  <si>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</si>
  <si>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</si>
  <si>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</si>
  <si>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</si>
  <si>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</si>
  <si>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</si>
  <si>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</si>
  <si>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</si>
  <si>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</si>
  <si>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</si>
  <si>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</si>
  <si>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</si>
  <si>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</si>
  <si>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</si>
  <si>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</si>
  <si>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</si>
  <si>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</si>
  <si>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</si>
  <si>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</si>
  <si>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</si>
  <si>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</si>
  <si>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</si>
  <si>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</si>
  <si>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</si>
  <si>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</si>
  <si>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</si>
  <si>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</si>
  <si>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</si>
  <si>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</si>
  <si>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</si>
  <si>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</si>
  <si>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</si>
  <si>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</si>
  <si>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</si>
  <si>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</si>
  <si>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</si>
  <si>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</si>
  <si>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</si>
  <si>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</si>
  <si>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</si>
  <si>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</si>
  <si>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</si>
  <si>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</si>
  <si>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</si>
  <si>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</si>
  <si>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</si>
  <si>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</si>
  <si>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</si>
  <si>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</si>
  <si>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</si>
  <si>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</si>
  <si>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</si>
  <si>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</si>
  <si>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</si>
  <si>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</si>
  <si>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</si>
  <si>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</si>
  <si>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</si>
  <si>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</si>
  <si>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</si>
  <si>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</si>
  <si>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</si>
  <si>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</si>
  <si>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</si>
  <si>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</si>
  <si>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</si>
  <si>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</si>
  <si>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</si>
  <si>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</si>
  <si>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</si>
  <si>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</si>
  <si>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</si>
  <si>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</si>
  <si>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</si>
  <si>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</si>
  <si>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</si>
  <si>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</si>
  <si>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</si>
  <si>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</si>
  <si>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</si>
  <si>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</si>
  <si>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</si>
  <si>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</si>
  <si>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</si>
  <si>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</si>
  <si>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</si>
  <si>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</si>
  <si>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</si>
  <si>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</si>
  <si>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</si>
  <si>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</si>
  <si>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</si>
  <si>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</si>
  <si>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</si>
  <si>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</si>
  <si>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</si>
  <si>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</si>
  <si>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</si>
  <si>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</si>
  <si>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</si>
  <si>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</si>
  <si>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</si>
  <si>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</si>
  <si>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</si>
  <si>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</si>
  <si>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</si>
  <si>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</si>
  <si>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</si>
  <si>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</si>
  <si>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</si>
  <si>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</si>
  <si>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</si>
  <si>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</si>
  <si>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</si>
  <si>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</si>
  <si>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</si>
  <si>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</si>
  <si>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</si>
  <si>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</si>
  <si>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</si>
  <si>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</si>
  <si>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</si>
  <si>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</si>
  <si>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</si>
  <si>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</si>
  <si>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</si>
  <si>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</si>
  <si>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</si>
  <si>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</si>
  <si>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</si>
  <si>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</si>
  <si>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</si>
  <si>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</si>
  <si>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</si>
  <si>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</si>
  <si>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</si>
  <si>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</si>
  <si>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</si>
  <si>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</si>
  <si>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</si>
  <si>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</si>
  <si>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</si>
  <si>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</si>
  <si>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</si>
  <si>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</si>
  <si>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</si>
  <si>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</si>
  <si>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</si>
  <si>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</si>
  <si>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</si>
  <si>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</si>
  <si>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</si>
  <si>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</si>
  <si>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</si>
  <si>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</si>
  <si>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</si>
  <si>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</si>
  <si>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</si>
  <si>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</si>
  <si>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</si>
  <si>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</si>
  <si>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</si>
  <si>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</si>
  <si>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</si>
  <si>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</si>
  <si>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</si>
  <si>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</si>
  <si>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</si>
  <si>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</si>
  <si>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</si>
  <si>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</si>
  <si>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</si>
  <si>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</si>
  <si>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</si>
  <si>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</si>
  <si>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</si>
  <si>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</si>
  <si>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</si>
  <si>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</si>
  <si>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</si>
  <si>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</si>
  <si>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</si>
  <si>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</si>
  <si>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</si>
  <si>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</si>
  <si>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</si>
  <si>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</si>
  <si>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</si>
  <si>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</si>
  <si>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</si>
  <si>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</si>
  <si>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</si>
  <si>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</si>
  <si>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</si>
  <si>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</si>
  <si>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</si>
  <si>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</si>
  <si>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</si>
  <si>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</si>
  <si>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</si>
  <si>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</si>
  <si>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</si>
  <si>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</si>
  <si>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</si>
  <si>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</si>
  <si>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</si>
  <si>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</si>
  <si>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</si>
  <si>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</si>
  <si>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</si>
  <si>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</si>
  <si>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</si>
  <si>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</si>
  <si>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</si>
  <si>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</si>
  <si>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</si>
  <si>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</si>
  <si>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</si>
  <si>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</si>
  <si>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</si>
  <si>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</si>
  <si>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</si>
  <si>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</si>
  <si>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</si>
  <si>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</si>
  <si>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</si>
  <si>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</si>
  <si>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</si>
  <si>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</si>
  <si>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</si>
  <si>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</si>
  <si>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</si>
  <si>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</si>
  <si>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</si>
  <si>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</si>
  <si>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</si>
  <si>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</si>
  <si>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</si>
  <si>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</si>
  <si>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</si>
  <si>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</si>
  <si>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</si>
  <si>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</si>
  <si>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</si>
  <si>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</si>
  <si>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</si>
  <si>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</si>
  <si>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</si>
  <si>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</si>
  <si>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</si>
  <si>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</si>
  <si>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</si>
  <si>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</si>
  <si>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</si>
  <si>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</si>
  <si>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</si>
  <si>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</si>
  <si>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</si>
  <si>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</si>
  <si>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</si>
  <si>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</si>
  <si>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</si>
  <si>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</si>
  <si>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</si>
  <si>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</si>
  <si>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</si>
  <si>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</si>
  <si>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</si>
  <si>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</si>
  <si>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</si>
  <si>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</si>
  <si>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</si>
  <si>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</si>
  <si>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</si>
  <si>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</si>
  <si>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</si>
  <si>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</si>
  <si>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</si>
  <si>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</si>
  <si>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</si>
  <si>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</si>
  <si>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</si>
  <si>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</si>
  <si>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</si>
  <si>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</si>
  <si>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</si>
  <si>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</si>
  <si>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</si>
  <si>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</si>
  <si>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</si>
  <si>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</si>
  <si>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</si>
  <si>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</si>
  <si>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</si>
  <si>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</si>
  <si>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</si>
  <si>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</si>
  <si>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</si>
  <si>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</si>
  <si>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</si>
  <si>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</si>
  <si>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</si>
  <si>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</si>
  <si>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</si>
  <si>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</si>
  <si>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</si>
  <si>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</si>
  <si>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</si>
  <si>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</si>
  <si>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</si>
  <si>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</si>
  <si>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</si>
  <si>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</si>
  <si>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</si>
  <si>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</si>
  <si>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</si>
  <si>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</si>
  <si>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</si>
  <si>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</si>
  <si>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</si>
  <si>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</si>
  <si>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</si>
  <si>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</si>
  <si>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</si>
  <si>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</si>
  <si>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</si>
  <si>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</si>
  <si>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</si>
  <si>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</si>
  <si>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</si>
  <si>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</si>
  <si>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</si>
  <si>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</si>
  <si>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</si>
  <si>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</si>
  <si>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</si>
  <si>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</si>
  <si>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</si>
  <si>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</si>
  <si>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</si>
  <si>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</si>
  <si>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</si>
  <si>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</si>
  <si>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</si>
  <si>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</si>
  <si>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</si>
  <si>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</si>
  <si>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</si>
  <si>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</si>
  <si>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</si>
  <si>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</si>
  <si>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</si>
  <si>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</si>
  <si>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</si>
  <si>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</si>
  <si>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</si>
  <si>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</si>
  <si>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</si>
  <si>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</si>
  <si>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</si>
  <si>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</si>
  <si>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</si>
  <si>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</si>
  <si>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</si>
  <si>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</si>
  <si>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</si>
  <si>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</si>
  <si>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</si>
  <si>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</si>
  <si>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</si>
  <si>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</si>
  <si>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</si>
  <si>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</si>
  <si>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</si>
  <si>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</si>
  <si>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</si>
  <si>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</si>
  <si>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</si>
  <si>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</si>
  <si>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</si>
  <si>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</si>
  <si>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</si>
  <si>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</si>
  <si>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</si>
  <si>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</si>
  <si>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</si>
  <si>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</si>
  <si>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</si>
  <si>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</si>
  <si>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</si>
  <si>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</si>
  <si>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</si>
  <si>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</si>
  <si>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</si>
  <si>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</si>
  <si>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</si>
  <si>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</si>
  <si>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</si>
  <si>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</si>
  <si>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</si>
  <si>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</si>
  <si>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</si>
  <si>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</si>
  <si>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</si>
  <si>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</si>
  <si>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</si>
  <si>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</si>
  <si>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</si>
  <si>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</si>
  <si>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</si>
  <si>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</si>
  <si>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</si>
  <si>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</si>
  <si>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</si>
  <si>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</si>
  <si>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</si>
  <si>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</si>
  <si>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</si>
  <si>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</si>
  <si>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</si>
  <si>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</si>
  <si>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</si>
  <si>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</si>
  <si>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</si>
  <si>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</si>
  <si>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</si>
  <si>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</si>
  <si>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</si>
  <si>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</si>
  <si>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</si>
  <si>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</si>
  <si>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</si>
  <si>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</si>
  <si>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</si>
  <si>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</si>
  <si>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</si>
  <si>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</si>
  <si>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</si>
  <si>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</si>
  <si>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</si>
  <si>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</si>
  <si>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</si>
  <si>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</si>
  <si>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</si>
  <si>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</si>
  <si>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</si>
  <si>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</si>
  <si>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</si>
  <si>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</si>
  <si>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</si>
  <si>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</si>
  <si>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</si>
  <si>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</si>
  <si>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</si>
  <si>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</si>
  <si>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</si>
  <si>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</si>
  <si>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</si>
  <si>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</si>
  <si>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</si>
  <si>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</si>
  <si>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</si>
  <si>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</si>
  <si>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</si>
  <si>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</si>
  <si>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</si>
  <si>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</si>
  <si>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</si>
  <si>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</si>
  <si>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</si>
  <si>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</si>
  <si>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</si>
  <si>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</si>
  <si>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</si>
  <si>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</si>
  <si>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</si>
  <si>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</si>
  <si>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</si>
  <si>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</si>
  <si>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</si>
  <si>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</si>
  <si>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</si>
  <si>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</si>
  <si>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</si>
  <si>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</si>
  <si>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</si>
  <si>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</si>
  <si>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</si>
  <si>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</si>
  <si>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</si>
  <si>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</si>
  <si>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</si>
  <si>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</si>
  <si>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</si>
  <si>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</si>
  <si>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</si>
  <si>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</si>
  <si>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</si>
  <si>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</si>
  <si>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</si>
  <si>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</si>
  <si>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</si>
  <si>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</si>
  <si>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</si>
  <si>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</si>
  <si>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</si>
  <si>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</si>
  <si>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</si>
  <si>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</si>
  <si>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</si>
  <si>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</si>
  <si>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</si>
  <si>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</si>
  <si>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</si>
  <si>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</si>
  <si>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</si>
  <si>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</si>
  <si>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</si>
  <si>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</si>
  <si>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</si>
  <si>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</si>
  <si>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</si>
  <si>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</si>
  <si>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</si>
  <si>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</si>
  <si>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</si>
  <si>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</si>
  <si>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</si>
  <si>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</si>
  <si>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</si>
  <si>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</si>
  <si>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</si>
  <si>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</si>
  <si>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</si>
  <si>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</si>
  <si>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</si>
  <si>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</si>
  <si>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</si>
  <si>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</si>
  <si>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</si>
  <si>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</si>
  <si>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</si>
  <si>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</si>
  <si>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</si>
  <si>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</si>
  <si>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</si>
  <si>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</si>
  <si>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</si>
  <si>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</si>
  <si>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</si>
  <si>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</si>
  <si>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</si>
  <si>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</si>
  <si>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</si>
  <si>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</si>
  <si>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</si>
  <si>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</si>
  <si>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</si>
  <si>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</si>
  <si>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</si>
  <si>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</si>
  <si>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</si>
  <si>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</si>
  <si>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</si>
  <si>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</si>
  <si>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</si>
  <si>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</si>
  <si>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</si>
  <si>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</si>
  <si>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</si>
  <si>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</si>
  <si>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</si>
  <si>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</si>
  <si>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</si>
  <si>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</si>
  <si>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</si>
  <si>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</si>
  <si>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</si>
  <si>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</si>
  <si>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</si>
  <si>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</si>
  <si>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</si>
  <si>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</si>
  <si>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</si>
  <si>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</si>
  <si>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</si>
  <si>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</si>
  <si>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</si>
  <si>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</si>
  <si>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</si>
  <si>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</si>
  <si>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</si>
  <si>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</si>
  <si>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</si>
  <si>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</si>
  <si>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</si>
  <si>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</si>
  <si>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</si>
  <si>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</si>
  <si>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</si>
  <si>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</si>
  <si>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</si>
  <si>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</si>
  <si>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</si>
  <si>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</si>
  <si>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</si>
  <si>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</si>
  <si>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</si>
  <si>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</si>
  <si>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</si>
  <si>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</si>
  <si>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</si>
  <si>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</si>
  <si>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</si>
  <si>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</si>
  <si>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</si>
  <si>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</si>
  <si>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</si>
  <si>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</si>
  <si>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</si>
  <si>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</si>
  <si>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</si>
  <si>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</si>
  <si>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</si>
  <si>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</si>
  <si>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</si>
  <si>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</si>
  <si>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</si>
  <si>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</si>
  <si>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</si>
  <si>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</si>
  <si>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</si>
  <si>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</si>
  <si>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</si>
  <si>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</si>
  <si>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</si>
  <si>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</si>
  <si>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</si>
  <si>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</si>
  <si>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</si>
  <si>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</si>
  <si>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</si>
  <si>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</si>
  <si>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</si>
  <si>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</si>
  <si>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</si>
  <si>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</si>
  <si>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</si>
  <si>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</si>
  <si>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</si>
  <si>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</si>
  <si>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</si>
  <si>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</si>
  <si>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</si>
  <si>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</si>
  <si>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</si>
  <si>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</si>
  <si>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</si>
  <si>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</si>
  <si>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</si>
  <si>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</si>
  <si>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</si>
  <si>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</si>
  <si>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</si>
  <si>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</si>
  <si>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</si>
  <si>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</si>
  <si>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</si>
  <si>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</si>
  <si>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</si>
  <si>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</si>
  <si>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</si>
  <si>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</si>
  <si>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</si>
  <si>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</si>
  <si>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</si>
  <si>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</si>
  <si>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</si>
  <si>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</si>
  <si>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</si>
  <si>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</si>
  <si>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</si>
  <si>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</si>
  <si>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</si>
  <si>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</si>
  <si>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</si>
  <si>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</si>
  <si>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</si>
  <si>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</si>
  <si>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</si>
  <si>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</si>
  <si>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</si>
  <si>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</si>
  <si>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</si>
  <si>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</si>
  <si>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</si>
  <si>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</si>
  <si>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</si>
  <si>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</si>
  <si>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</si>
  <si>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</si>
  <si>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</si>
  <si>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</si>
  <si>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</si>
  <si>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</si>
  <si>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</si>
  <si>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</si>
  <si>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</si>
  <si>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</si>
  <si>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</si>
  <si>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</si>
  <si>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</si>
  <si>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</si>
  <si>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</si>
  <si>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</si>
  <si>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</si>
  <si>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</si>
  <si>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</si>
  <si>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</si>
  <si>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</si>
  <si>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</si>
  <si>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</si>
  <si>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</si>
  <si>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</si>
  <si>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</si>
  <si>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</si>
  <si>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</si>
  <si>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</si>
  <si>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</si>
  <si>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</si>
  <si>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</si>
  <si>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</si>
  <si>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</si>
  <si>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</si>
  <si>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</si>
  <si>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</si>
  <si>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</si>
  <si>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</si>
  <si>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</si>
  <si>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</si>
  <si>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</si>
  <si>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</si>
  <si>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</si>
  <si>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</si>
  <si>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</si>
  <si>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</si>
  <si>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</si>
  <si>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</si>
  <si>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</si>
  <si>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</si>
  <si>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</si>
  <si>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</si>
  <si>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</si>
  <si>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</si>
  <si>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</si>
  <si>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</si>
  <si>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</si>
  <si>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</si>
  <si>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</si>
  <si>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</si>
  <si>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</si>
  <si>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</si>
  <si>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</si>
  <si>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</si>
  <si>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</si>
  <si>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</si>
  <si>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</si>
  <si>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</si>
  <si>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</si>
  <si>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</si>
  <si>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</si>
  <si>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</si>
  <si>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</si>
  <si>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</si>
  <si>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</si>
  <si>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</si>
  <si>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</si>
  <si>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</si>
  <si>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</si>
  <si>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</si>
  <si>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</si>
  <si>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</si>
  <si>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</si>
  <si>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</si>
  <si>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</si>
  <si>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</si>
  <si>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</si>
  <si>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</si>
  <si>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</si>
  <si>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</si>
  <si>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</si>
  <si>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</si>
  <si>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</si>
  <si>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</si>
  <si>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</si>
  <si>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</si>
  <si>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</si>
  <si>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</si>
  <si>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</si>
  <si>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</si>
  <si>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</si>
  <si>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</si>
  <si>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</si>
  <si>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</si>
  <si>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</si>
  <si>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</si>
  <si>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</si>
  <si>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</si>
  <si>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</si>
  <si>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</si>
  <si>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</si>
  <si>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</si>
  <si>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</si>
  <si>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</si>
  <si>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</si>
  <si>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</si>
  <si>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</si>
  <si>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</si>
  <si>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</si>
  <si>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</si>
  <si>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</si>
  <si>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</si>
  <si>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</si>
  <si>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</si>
  <si>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</si>
  <si>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</si>
  <si>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</si>
  <si>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</si>
  <si>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</si>
  <si>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</si>
  <si>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</si>
  <si>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</si>
  <si>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</si>
  <si>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</si>
  <si>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</si>
  <si>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</si>
  <si>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</si>
  <si>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</si>
  <si>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</si>
  <si>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</si>
  <si>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</si>
  <si>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</si>
  <si>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</si>
  <si>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</si>
  <si>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</si>
  <si>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</si>
  <si>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</si>
  <si>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</si>
  <si>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</si>
  <si>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</si>
  <si>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</si>
  <si>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</si>
  <si>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</si>
  <si>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</si>
  <si>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</si>
  <si>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</si>
  <si>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</si>
  <si>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</si>
  <si>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</si>
  <si>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</si>
  <si>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</si>
  <si>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</si>
  <si>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</si>
  <si>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</si>
  <si>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</si>
  <si>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</si>
  <si>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</si>
  <si>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</si>
  <si>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</si>
  <si>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</si>
  <si>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</si>
  <si>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</si>
  <si>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</si>
  <si>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</si>
  <si>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</si>
  <si>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</si>
  <si>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</si>
  <si>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</si>
  <si>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</si>
  <si>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</si>
  <si>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</si>
  <si>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</si>
  <si>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</si>
  <si>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</si>
  <si>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</si>
  <si>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</si>
  <si>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</si>
  <si>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</si>
  <si>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</si>
  <si>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</si>
  <si>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</si>
  <si>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</si>
  <si>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</si>
  <si>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</si>
  <si>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</si>
  <si>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</si>
  <si>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</si>
  <si>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</si>
  <si>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</si>
  <si>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</si>
  <si>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</si>
  <si>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</si>
  <si>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</si>
  <si>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</si>
  <si>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</si>
  <si>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</si>
  <si>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</si>
  <si>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</si>
  <si>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</si>
  <si>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</si>
  <si>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</si>
  <si>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</si>
  <si>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</si>
  <si>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</si>
  <si>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</si>
  <si>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</si>
  <si>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</si>
  <si>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</si>
  <si>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</si>
  <si>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</si>
  <si>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</si>
  <si>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</si>
  <si>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</si>
  <si>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</si>
  <si>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</si>
  <si>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</si>
  <si>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</si>
  <si>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</si>
  <si>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</si>
  <si>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</si>
  <si>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</si>
  <si>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</si>
  <si>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</si>
  <si>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</si>
  <si>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</si>
  <si>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</si>
  <si>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</si>
  <si>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</si>
  <si>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</si>
  <si>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</si>
  <si>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</si>
  <si>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</si>
  <si>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</si>
  <si>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</si>
  <si>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</si>
  <si>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</si>
  <si>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</si>
  <si>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</si>
  <si>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</si>
  <si>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</si>
  <si>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</si>
  <si>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</si>
  <si>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</si>
  <si>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</si>
  <si>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</si>
  <si>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</si>
  <si>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</si>
  <si>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</si>
  <si>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</si>
  <si>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</si>
  <si>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</si>
  <si>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</si>
  <si>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</si>
  <si>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</si>
  <si>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</si>
  <si>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</si>
  <si>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</si>
  <si>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</si>
  <si>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</si>
  <si>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</si>
  <si>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</si>
  <si>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</si>
  <si>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</si>
  <si>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</si>
  <si>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</si>
  <si>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</si>
  <si>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</si>
  <si>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</si>
  <si>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</si>
  <si>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</si>
  <si>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</si>
  <si>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</si>
  <si>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</si>
  <si>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</si>
  <si>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</si>
  <si>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</si>
  <si>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</si>
  <si>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</si>
  <si>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</si>
  <si>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</si>
  <si>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</si>
  <si>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</si>
  <si>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</si>
  <si>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</si>
  <si>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</si>
  <si>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</si>
  <si>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</si>
  <si>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</si>
  <si>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</si>
  <si>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</si>
  <si>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</si>
  <si>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</si>
  <si>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</si>
  <si>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</si>
  <si>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</si>
  <si>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</si>
  <si>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</si>
  <si>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</si>
  <si>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</si>
  <si>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</si>
  <si>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</si>
  <si>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</si>
  <si>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</si>
  <si>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</si>
  <si>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</si>
  <si>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</si>
  <si>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</si>
  <si>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</si>
  <si>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</si>
  <si>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</si>
  <si>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</si>
  <si>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</si>
  <si>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</si>
  <si>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</si>
  <si>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</si>
  <si>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</si>
  <si>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</si>
  <si>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</si>
  <si>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</si>
  <si>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</si>
  <si>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</si>
  <si>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</si>
  <si>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</si>
  <si>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</si>
  <si>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</si>
  <si>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</si>
  <si>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</si>
  <si>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</si>
  <si>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</si>
  <si>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</si>
  <si>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</si>
  <si>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</si>
  <si>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</si>
  <si>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</si>
  <si>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</si>
  <si>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</si>
  <si>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</si>
  <si>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</si>
  <si>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</si>
  <si>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</si>
  <si>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</si>
  <si>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</si>
  <si>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</si>
  <si>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</si>
  <si>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</si>
  <si>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</si>
  <si>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</si>
  <si>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</si>
  <si>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</si>
  <si>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</si>
  <si>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</si>
  <si>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</si>
  <si>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</si>
  <si>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</si>
  <si>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</si>
  <si>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</si>
  <si>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</si>
  <si>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</si>
  <si>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</si>
  <si>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</si>
  <si>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</si>
  <si>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</si>
  <si>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</si>
  <si>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</si>
  <si>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</si>
  <si>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</si>
  <si>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</si>
  <si>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</si>
  <si>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</si>
  <si>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</si>
  <si>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</si>
  <si>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</si>
  <si>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</si>
  <si>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</si>
  <si>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</si>
  <si>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</si>
  <si>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</si>
  <si>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</si>
  <si>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</si>
  <si>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</si>
  <si>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</si>
  <si>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</si>
  <si>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</si>
  <si>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</si>
  <si>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</si>
  <si>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</si>
  <si>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</si>
  <si>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</si>
  <si>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</si>
  <si>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</si>
  <si>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</si>
  <si>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</si>
  <si>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</si>
  <si>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</si>
  <si>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</si>
  <si>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</si>
  <si>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</si>
  <si>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</si>
  <si>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</si>
  <si>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</si>
  <si>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</si>
  <si>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</si>
  <si>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</si>
  <si>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</si>
  <si>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</si>
  <si>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</si>
  <si>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</si>
  <si>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</si>
  <si>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</si>
  <si>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</si>
  <si>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</si>
  <si>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</si>
  <si>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</si>
  <si>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</si>
  <si>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</si>
  <si>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</si>
  <si>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</si>
  <si>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</si>
  <si>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</si>
  <si>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</si>
  <si>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</si>
  <si>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</si>
  <si>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</si>
  <si>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</si>
  <si>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</si>
  <si>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</si>
  <si>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</si>
  <si>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</si>
  <si>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</si>
  <si>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</si>
  <si>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</si>
  <si>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</si>
  <si>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</si>
  <si>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</si>
  <si>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</si>
  <si>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</si>
  <si>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</si>
  <si>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</si>
  <si>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</si>
  <si>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</si>
  <si>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</si>
  <si>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</si>
  <si>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</si>
  <si>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</si>
  <si>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</si>
  <si>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</si>
  <si>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</si>
  <si>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</si>
  <si>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</si>
  <si>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</si>
  <si>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</si>
  <si>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</si>
  <si>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</si>
  <si>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</si>
  <si>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</si>
  <si>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</si>
  <si>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</si>
  <si>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</si>
  <si>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</si>
  <si>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</si>
  <si>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</si>
  <si>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</si>
  <si>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</si>
  <si>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</si>
  <si>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</si>
  <si>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</si>
  <si>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</si>
  <si>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</si>
  <si>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</si>
  <si>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</si>
  <si>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</si>
  <si>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</si>
  <si>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</si>
  <si>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</si>
  <si>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</si>
  <si>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</si>
  <si>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</si>
  <si>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</si>
  <si>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</si>
  <si>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</si>
  <si>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</si>
  <si>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</si>
  <si>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</si>
  <si>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</si>
  <si>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</si>
  <si>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</si>
  <si>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</si>
  <si>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</si>
  <si>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</si>
  <si>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</si>
  <si>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</si>
  <si>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</si>
  <si>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</si>
  <si>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</si>
  <si>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</si>
  <si>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</si>
  <si>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</si>
  <si>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</si>
  <si>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</si>
  <si>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</si>
  <si>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</si>
  <si>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</si>
  <si>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</si>
  <si>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</si>
  <si>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</si>
  <si>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</si>
  <si>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</si>
  <si>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</si>
  <si>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</si>
  <si>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</si>
  <si>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</si>
  <si>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</si>
  <si>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</si>
  <si>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</si>
  <si>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</si>
  <si>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</si>
  <si>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</si>
  <si>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</si>
  <si>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</si>
  <si>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</si>
  <si>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</si>
  <si>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</si>
  <si>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</si>
  <si>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</si>
  <si>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</si>
  <si>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</si>
  <si>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</si>
  <si>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</si>
  <si>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</si>
  <si>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</si>
  <si>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</si>
  <si>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</si>
  <si>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</si>
  <si>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</si>
  <si>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</si>
  <si>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</si>
  <si>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</si>
  <si>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</si>
  <si>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</si>
  <si>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</si>
  <si>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</si>
  <si>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</si>
  <si>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</si>
  <si>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</si>
  <si>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</si>
  <si>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</si>
  <si>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</si>
  <si>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</si>
  <si>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</si>
  <si>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</si>
  <si>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</si>
  <si>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</si>
  <si>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</si>
  <si>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</si>
  <si>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</si>
  <si>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</si>
  <si>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</si>
  <si>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</si>
  <si>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</si>
  <si>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</si>
  <si>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</si>
  <si>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</si>
  <si>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</si>
  <si>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</si>
  <si>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</si>
  <si>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</si>
  <si>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</si>
  <si>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</si>
  <si>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</si>
  <si>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</si>
  <si>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</si>
  <si>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</si>
  <si>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</si>
  <si>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</si>
  <si>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</si>
  <si>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</si>
  <si>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</si>
  <si>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</si>
  <si>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</si>
  <si>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</si>
  <si>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</si>
  <si>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</si>
  <si>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</si>
  <si>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</si>
  <si>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</si>
  <si>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</si>
  <si>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</si>
  <si>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</si>
  <si>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</si>
  <si>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</si>
  <si>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</si>
  <si>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</si>
  <si>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</si>
  <si>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</si>
  <si>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</si>
  <si>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</si>
  <si>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</si>
  <si>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</si>
  <si>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</si>
  <si>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</si>
  <si>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</si>
  <si>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</si>
  <si>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</si>
  <si>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</si>
  <si>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</si>
  <si>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</si>
  <si>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</si>
  <si>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</si>
  <si>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</si>
  <si>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</si>
  <si>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</si>
  <si>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</si>
  <si>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</si>
  <si>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</si>
  <si>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</si>
  <si>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</si>
  <si>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</si>
  <si>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</si>
  <si>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</si>
  <si>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</si>
  <si>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</si>
  <si>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</si>
  <si>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</si>
  <si>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</si>
  <si>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</si>
  <si>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</si>
  <si>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</si>
  <si>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</si>
  <si>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</si>
  <si>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</si>
  <si>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</si>
  <si>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</si>
  <si>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</si>
  <si>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</si>
  <si>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</si>
  <si>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</si>
  <si>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</si>
  <si>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</si>
  <si>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</si>
  <si>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</si>
  <si>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</si>
  <si>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</si>
  <si>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</si>
  <si>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</si>
  <si>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</si>
  <si>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</si>
  <si>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</si>
  <si>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</si>
  <si>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</si>
  <si>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</si>
  <si>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</si>
  <si>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</si>
  <si>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</si>
  <si>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</si>
  <si>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</si>
  <si>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</si>
  <si>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</si>
  <si>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</si>
  <si>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</si>
  <si>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</si>
  <si>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</si>
  <si>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</si>
  <si>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</si>
  <si>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</si>
  <si>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</si>
  <si>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</si>
  <si>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</si>
  <si>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</si>
  <si>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</si>
  <si>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</si>
  <si>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</si>
  <si>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</si>
  <si>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</si>
  <si>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</si>
  <si>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</si>
  <si>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</si>
  <si>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</si>
  <si>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</si>
  <si>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</si>
  <si>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</si>
  <si>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</si>
  <si>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</si>
  <si>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</si>
  <si>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</si>
  <si>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</si>
  <si>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</si>
  <si>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</si>
  <si>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</si>
  <si>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</si>
  <si>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</si>
  <si>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</si>
  <si>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</si>
  <si>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</si>
  <si>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</si>
  <si>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</si>
  <si>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</si>
  <si>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</si>
  <si>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</si>
  <si>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</si>
  <si>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</si>
  <si>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</si>
  <si>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</si>
  <si>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</si>
  <si>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</si>
  <si>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</si>
  <si>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</si>
  <si>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</si>
  <si>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</si>
  <si>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</si>
  <si>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</si>
  <si>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</si>
  <si>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</si>
  <si>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</si>
  <si>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</si>
  <si>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</si>
  <si>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</si>
  <si>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</si>
  <si>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</si>
  <si>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</si>
  <si>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</si>
  <si>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</si>
  <si>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</si>
  <si>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</si>
  <si>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</si>
  <si>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</si>
  <si>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</si>
  <si>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</si>
  <si>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</si>
  <si>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</si>
  <si>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</si>
  <si>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</si>
  <si>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</si>
  <si>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</si>
  <si>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</si>
  <si>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</si>
  <si>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</si>
  <si>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</si>
  <si>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</si>
  <si>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</si>
  <si>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</si>
  <si>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</si>
  <si>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</si>
  <si>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</si>
  <si>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</si>
  <si>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</si>
  <si>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</si>
  <si>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</si>
  <si>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</si>
  <si>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</si>
  <si>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</si>
  <si>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</si>
  <si>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</si>
  <si>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</si>
  <si>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</si>
  <si>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</si>
  <si>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</si>
  <si>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</si>
  <si>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</si>
  <si>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</si>
  <si>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</si>
  <si>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</si>
  <si>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</si>
  <si>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</si>
  <si>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</si>
  <si>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</si>
  <si>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</si>
  <si>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</si>
  <si>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</si>
  <si>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</si>
  <si>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</si>
  <si>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</si>
  <si>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</si>
  <si>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</si>
  <si>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</si>
  <si>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</si>
  <si>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</si>
  <si>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</si>
  <si>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</si>
  <si>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</si>
  <si>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</si>
  <si>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</si>
  <si>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</si>
  <si>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</si>
  <si>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</si>
  <si>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</si>
  <si>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</si>
  <si>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</si>
  <si>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</si>
  <si>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</si>
  <si>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</si>
  <si>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</si>
  <si>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</si>
  <si>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</si>
  <si>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</si>
  <si>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</si>
  <si>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</si>
  <si>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</si>
  <si>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</si>
  <si>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</si>
  <si>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</si>
  <si>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</si>
  <si>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</si>
  <si>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</si>
  <si>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</si>
  <si>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</si>
  <si>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</si>
  <si>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</si>
  <si>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</si>
  <si>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</si>
  <si>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</si>
  <si>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</si>
  <si>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</si>
  <si>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</si>
  <si>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</si>
  <si>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</si>
  <si>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</si>
  <si>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</si>
  <si>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</si>
  <si>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</si>
  <si>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</si>
  <si>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</si>
  <si>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</si>
  <si>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</si>
  <si>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</si>
  <si>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</si>
  <si>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</si>
  <si>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</si>
  <si>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</si>
  <si>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</si>
  <si>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</si>
  <si>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</si>
  <si>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</si>
  <si>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</si>
  <si>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</si>
  <si>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</si>
  <si>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</si>
  <si>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</si>
  <si>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</si>
  <si>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</si>
  <si>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</si>
  <si>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</si>
  <si>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</si>
  <si>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</si>
  <si>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</si>
  <si>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</si>
  <si>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</si>
  <si>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</si>
  <si>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</si>
  <si>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</si>
  <si>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</si>
  <si>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</si>
  <si>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</si>
  <si>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</si>
  <si>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</si>
  <si>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</si>
  <si>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</si>
  <si>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</si>
  <si>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</si>
  <si>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</si>
  <si>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</si>
  <si>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</si>
  <si>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</si>
  <si>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</si>
  <si>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</si>
  <si>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</si>
  <si>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</si>
  <si>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</si>
  <si>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</si>
  <si>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</si>
  <si>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</si>
  <si>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</si>
  <si>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</si>
  <si>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</si>
  <si>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</si>
  <si>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</si>
  <si>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</si>
  <si>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</si>
  <si>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</si>
  <si>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</si>
  <si>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</si>
  <si>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</si>
  <si>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</si>
  <si>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</si>
  <si>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</si>
  <si>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</si>
  <si>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</si>
  <si>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</si>
  <si>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</si>
  <si>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</si>
  <si>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</si>
  <si>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</si>
  <si>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</si>
  <si>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</si>
  <si>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</si>
  <si>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</si>
  <si>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</si>
  <si>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</si>
  <si>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</si>
  <si>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</si>
  <si>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</si>
  <si>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</si>
  <si>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</si>
  <si>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</si>
  <si>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</si>
  <si>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</si>
  <si>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</si>
  <si>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</si>
  <si>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</si>
  <si>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</si>
  <si>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</si>
  <si>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</si>
  <si>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</si>
  <si>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</si>
  <si>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</si>
  <si>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</si>
  <si>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</si>
  <si>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</si>
  <si>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</si>
  <si>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</si>
  <si>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</si>
  <si>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</si>
  <si>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</si>
  <si>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</si>
  <si>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</si>
  <si>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</si>
  <si>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</si>
  <si>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</si>
  <si>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</si>
  <si>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</si>
  <si>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</si>
  <si>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</si>
  <si>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</si>
  <si>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</si>
  <si>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</si>
  <si>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</si>
  <si>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</si>
  <si>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</si>
  <si>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</si>
  <si>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</si>
  <si>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</si>
  <si>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</si>
  <si>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</si>
  <si>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</si>
  <si>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</si>
  <si>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</si>
  <si>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</si>
  <si>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</si>
  <si>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</si>
  <si>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</si>
  <si>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</si>
  <si>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</si>
  <si>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</si>
  <si>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</si>
  <si>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</si>
  <si>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</si>
  <si>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</si>
  <si>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</si>
  <si>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</si>
  <si>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</si>
  <si>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</si>
  <si>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</si>
  <si>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</si>
  <si>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</si>
  <si>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</si>
  <si>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</si>
  <si>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</si>
  <si>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</si>
  <si>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</si>
  <si>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</si>
  <si>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</si>
  <si>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</si>
  <si>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</si>
  <si>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</si>
  <si>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</si>
  <si>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</si>
  <si>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</si>
  <si>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</si>
  <si>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</si>
  <si>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</si>
  <si>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</si>
  <si>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</si>
  <si>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</si>
  <si>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</si>
  <si>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</si>
  <si>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</si>
  <si>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</si>
  <si>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</si>
  <si>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</si>
  <si>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</si>
  <si>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</si>
  <si>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</si>
  <si>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</si>
  <si>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</si>
  <si>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</si>
  <si>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</si>
  <si>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</si>
  <si>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</si>
  <si>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</si>
  <si>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</si>
  <si>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</si>
  <si>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</si>
  <si>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</si>
  <si>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</si>
  <si>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</si>
  <si>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</si>
  <si>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</si>
  <si>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</si>
  <si>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</si>
  <si>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</si>
  <si>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</si>
  <si>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</si>
  <si>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</si>
  <si>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</si>
  <si>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</si>
  <si>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</si>
  <si>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</si>
  <si>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</si>
  <si>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</si>
  <si>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</si>
  <si>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</si>
  <si>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</si>
  <si>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</si>
  <si>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</si>
  <si>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</si>
  <si>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</si>
  <si>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</si>
  <si>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</si>
  <si>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</si>
  <si>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</si>
  <si>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</si>
  <si>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</si>
  <si>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</si>
  <si>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</si>
  <si>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</si>
  <si>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</si>
  <si>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</si>
  <si>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</si>
  <si>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</si>
  <si>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</si>
  <si>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</si>
  <si>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</si>
  <si>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</si>
  <si>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</si>
  <si>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</si>
  <si>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</si>
  <si>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</si>
  <si>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</si>
  <si>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</si>
  <si>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</si>
  <si>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</si>
  <si>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</si>
  <si>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</si>
  <si>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</si>
  <si>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</si>
  <si>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</si>
  <si>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</si>
  <si>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</si>
  <si>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</si>
  <si>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</si>
  <si>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</si>
  <si>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</si>
  <si>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</si>
  <si>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</si>
  <si>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</si>
  <si>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</si>
  <si>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</si>
  <si>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</si>
  <si>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</si>
  <si>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</si>
  <si>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</si>
  <si>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</si>
  <si>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</si>
  <si>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</si>
  <si>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</si>
  <si>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</si>
  <si>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</si>
  <si>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</si>
  <si>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</si>
  <si>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</si>
  <si>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</si>
  <si>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</si>
  <si>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</si>
  <si>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</si>
  <si>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</si>
  <si>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</si>
  <si>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</si>
  <si>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</si>
  <si>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</si>
  <si>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</si>
  <si>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</si>
  <si>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</si>
  <si>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</si>
  <si>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</si>
  <si>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</si>
  <si>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</si>
  <si>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</si>
  <si>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</si>
  <si>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</si>
  <si>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</si>
  <si>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</si>
  <si>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</si>
  <si>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</si>
  <si>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</si>
  <si>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</si>
  <si>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</si>
  <si>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</si>
  <si>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</si>
  <si>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</si>
  <si>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</si>
  <si>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</si>
  <si>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</si>
  <si>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</si>
  <si>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</si>
  <si>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</si>
  <si>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</si>
  <si>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</si>
  <si>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</si>
  <si>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</si>
  <si>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</si>
  <si>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</si>
  <si>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</si>
  <si>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</si>
  <si>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</si>
  <si>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</si>
  <si>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</si>
  <si>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</si>
  <si>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</si>
  <si>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</si>
  <si>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</si>
  <si>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</si>
  <si>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</si>
  <si>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</si>
  <si>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</si>
  <si>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</si>
  <si>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</si>
  <si>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</si>
  <si>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</si>
  <si>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</si>
  <si>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</si>
  <si>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</si>
  <si>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</si>
  <si>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</si>
  <si>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</si>
  <si>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</si>
  <si>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</si>
  <si>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</si>
  <si>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</si>
  <si>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</si>
  <si>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</si>
  <si>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</si>
  <si>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</si>
  <si>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</si>
  <si>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</si>
  <si>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</si>
  <si>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</si>
  <si>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</si>
  <si>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</si>
  <si>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</si>
  <si>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</si>
  <si>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</si>
  <si>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</si>
  <si>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</si>
  <si>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</si>
  <si>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</si>
  <si>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</si>
  <si>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</si>
  <si>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</si>
  <si>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</si>
  <si>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</si>
  <si>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</si>
  <si>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</si>
  <si>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</si>
  <si>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</si>
  <si>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</si>
  <si>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</si>
  <si>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</si>
  <si>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</si>
  <si>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</si>
  <si>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</si>
  <si>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</si>
  <si>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</si>
  <si>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</si>
  <si>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</si>
  <si>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</si>
  <si>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</si>
  <si>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</si>
  <si>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</si>
  <si>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</si>
  <si>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</si>
  <si>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</si>
  <si>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</si>
  <si>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</si>
  <si>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</si>
  <si>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</si>
  <si>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</si>
  <si>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</si>
  <si>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</si>
  <si>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</si>
  <si>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</si>
  <si>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</si>
  <si>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</si>
  <si>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</si>
  <si>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</si>
  <si>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</si>
  <si>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</si>
  <si>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</si>
  <si>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</si>
  <si>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</si>
  <si>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</si>
  <si>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</si>
  <si>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</si>
  <si>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</si>
  <si>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</si>
  <si>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</si>
  <si>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</si>
  <si>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</si>
  <si>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</si>
  <si>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</si>
  <si>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</si>
  <si>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</si>
  <si>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</si>
  <si>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</si>
  <si>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</si>
  <si>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</si>
  <si>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</si>
  <si>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</si>
  <si>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</si>
  <si>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</si>
  <si>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</si>
  <si>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</si>
  <si>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</si>
  <si>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</si>
  <si>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</si>
  <si>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</si>
  <si>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</si>
  <si>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</si>
  <si>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</si>
  <si>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</si>
  <si>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</si>
  <si>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</si>
  <si>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</si>
  <si>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</si>
  <si>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</si>
  <si>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</si>
  <si>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</si>
  <si>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</si>
  <si>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</si>
  <si>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</si>
  <si>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</si>
  <si>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</si>
  <si>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</si>
  <si>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</si>
  <si>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</si>
  <si>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</si>
  <si>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</si>
  <si>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</si>
  <si>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</si>
  <si>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</si>
  <si>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</si>
  <si>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</si>
  <si>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</si>
  <si>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</si>
  <si>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</si>
  <si>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</si>
  <si>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</si>
  <si>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</si>
  <si>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</si>
  <si>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</si>
  <si>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</si>
  <si>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</si>
  <si>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</si>
  <si>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</si>
  <si>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</si>
  <si>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</si>
  <si>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</si>
  <si>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</si>
  <si>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</si>
  <si>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</si>
  <si>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</si>
  <si>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</si>
  <si>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</si>
  <si>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</si>
  <si>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</si>
  <si>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</si>
  <si>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</si>
  <si>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</si>
  <si>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</si>
  <si>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</si>
  <si>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</si>
  <si>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</si>
  <si>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</si>
  <si>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</si>
  <si>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</si>
  <si>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</si>
  <si>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</si>
  <si>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</si>
  <si>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</si>
  <si>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</si>
  <si>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</si>
  <si>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</si>
  <si>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</si>
  <si>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</si>
  <si>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</si>
  <si>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</si>
  <si>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</si>
  <si>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</si>
  <si>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</si>
  <si>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</si>
  <si>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</si>
  <si>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</si>
  <si>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</si>
  <si>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</si>
  <si>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</si>
  <si>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</si>
  <si>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</si>
  <si>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</si>
  <si>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</si>
  <si>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</si>
  <si>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</si>
  <si>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</si>
  <si>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</si>
  <si>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</si>
  <si>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</si>
  <si>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</si>
  <si>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</si>
  <si>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</si>
  <si>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</si>
  <si>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</si>
  <si>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</si>
  <si>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</si>
  <si>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</si>
  <si>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</si>
  <si>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</si>
  <si>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</si>
  <si>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</si>
  <si>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</si>
  <si>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</si>
  <si>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</si>
  <si>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</si>
  <si>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</si>
  <si>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</si>
  <si>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</si>
  <si>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</si>
  <si>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</si>
  <si>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</si>
  <si>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</si>
  <si>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</si>
  <si>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</si>
  <si>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</si>
  <si>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</si>
  <si>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</si>
  <si>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</si>
  <si>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</si>
  <si>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</si>
  <si>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</si>
  <si>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</si>
  <si>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</si>
  <si>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</si>
  <si>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</si>
  <si>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</si>
  <si>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</si>
  <si>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</si>
  <si>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</si>
  <si>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</si>
  <si>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</si>
  <si>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</si>
  <si>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</si>
  <si>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</si>
  <si>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</si>
  <si>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</si>
  <si>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</si>
  <si>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</si>
  <si>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</si>
  <si>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</si>
  <si>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</si>
  <si>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</si>
  <si>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</si>
  <si>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</si>
  <si>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</si>
  <si>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</si>
  <si>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</si>
  <si>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</si>
  <si>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</si>
  <si>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</si>
  <si>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</si>
  <si>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</si>
  <si>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</si>
  <si>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</si>
  <si>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</si>
  <si>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</si>
  <si>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</si>
  <si>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</si>
  <si>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</si>
  <si>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</si>
  <si>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</si>
  <si>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</si>
  <si>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</si>
  <si>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</si>
  <si>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</si>
  <si>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</si>
  <si>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</si>
  <si>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</si>
  <si>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</si>
  <si>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</si>
  <si>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</si>
  <si>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</si>
  <si>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</si>
  <si>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</si>
  <si>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</si>
  <si>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</si>
  <si>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</si>
  <si>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</si>
  <si>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</si>
  <si>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</si>
  <si>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</si>
  <si>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</si>
  <si>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</si>
  <si>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</si>
  <si>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</si>
  <si>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</si>
  <si>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</si>
  <si>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</si>
  <si>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</si>
  <si>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</si>
  <si>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</si>
  <si>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</si>
  <si>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</si>
  <si>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</si>
  <si>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</si>
  <si>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</si>
  <si>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</si>
  <si>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</si>
  <si>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</si>
  <si>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</si>
  <si>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</si>
  <si>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</si>
  <si>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</si>
  <si>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</si>
  <si>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</si>
  <si>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</si>
  <si>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</si>
  <si>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</si>
  <si>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</si>
  <si>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</si>
  <si>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</si>
  <si>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</si>
  <si>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</si>
  <si>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</si>
  <si>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</si>
  <si>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</si>
  <si>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</si>
  <si>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</si>
  <si>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</si>
  <si>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</si>
  <si>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</si>
  <si>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</si>
  <si>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</si>
  <si>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</si>
  <si>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</si>
  <si>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</si>
  <si>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</si>
  <si>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</si>
  <si>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</si>
  <si>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</si>
  <si>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</si>
  <si>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</si>
  <si>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</si>
  <si>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</si>
  <si>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</si>
  <si>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</si>
  <si>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</si>
  <si>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</si>
  <si>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</si>
  <si>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</si>
  <si>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</si>
  <si>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</si>
  <si>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</si>
  <si>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</si>
  <si>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</si>
  <si>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</si>
  <si>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</si>
  <si>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</si>
  <si>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</si>
  <si>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</si>
  <si>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</si>
  <si>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</si>
  <si>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</si>
  <si>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</si>
  <si>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</si>
  <si>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</si>
  <si>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</si>
  <si>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</si>
  <si>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</si>
  <si>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</si>
  <si>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</si>
  <si>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</si>
  <si>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</si>
  <si>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</si>
  <si>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</si>
  <si>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</si>
  <si>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</si>
  <si>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</si>
  <si>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</si>
  <si>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</si>
  <si>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</si>
  <si>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</si>
  <si>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</si>
  <si>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</si>
  <si>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</si>
  <si>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</si>
  <si>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</si>
  <si>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</si>
  <si>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</si>
  <si>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</si>
  <si>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</si>
  <si>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</si>
  <si>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</si>
  <si>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</si>
  <si>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</si>
  <si>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</si>
  <si>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</si>
  <si>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</si>
  <si>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</si>
  <si>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</si>
  <si>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</si>
  <si>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</si>
  <si>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</si>
  <si>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</si>
  <si>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</si>
  <si>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</si>
  <si>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</si>
  <si>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</si>
  <si>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</si>
  <si>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</si>
  <si>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</si>
  <si>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</si>
  <si>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</si>
  <si>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</si>
  <si>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</si>
  <si>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</si>
  <si>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</si>
  <si>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</si>
  <si>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</si>
  <si>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</si>
  <si>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</si>
  <si>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</si>
  <si>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</si>
  <si>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</si>
  <si>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</si>
  <si>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</si>
  <si>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</si>
  <si>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</si>
  <si>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</si>
  <si>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</si>
  <si>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</si>
  <si>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</si>
  <si>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</si>
  <si>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</si>
  <si>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</si>
  <si>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</si>
  <si>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</si>
  <si>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</si>
  <si>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</si>
  <si>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</si>
  <si>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</si>
  <si>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</si>
  <si>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</si>
  <si>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</si>
  <si>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</si>
  <si>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</si>
  <si>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</si>
  <si>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</si>
  <si>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</si>
  <si>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</si>
  <si>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</si>
  <si>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</si>
  <si>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</si>
  <si>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</si>
  <si>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</si>
  <si>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</si>
  <si>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</si>
  <si>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</si>
  <si>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</si>
  <si>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</si>
  <si>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</si>
  <si>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</si>
  <si>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</si>
  <si>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</si>
  <si>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</si>
  <si>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</si>
  <si>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</si>
  <si>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</si>
  <si>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</si>
  <si>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</si>
  <si>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</si>
  <si>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</si>
  <si>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</si>
  <si>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</si>
  <si>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</si>
  <si>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</si>
  <si>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</si>
  <si>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</si>
  <si>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</si>
  <si>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</si>
  <si>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</si>
  <si>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</si>
  <si>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</si>
  <si>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</si>
  <si>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</si>
  <si>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</si>
  <si>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</si>
  <si>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</si>
  <si>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</si>
  <si>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</si>
  <si>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</si>
  <si>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</si>
  <si>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</si>
  <si>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</si>
  <si>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</si>
  <si>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</si>
  <si>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</si>
  <si>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</si>
  <si>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</si>
  <si>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</si>
  <si>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</si>
  <si>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</si>
  <si>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</si>
  <si>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</si>
  <si>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</si>
  <si>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</si>
  <si>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</si>
  <si>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</si>
  <si>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</si>
  <si>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</si>
  <si>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</si>
  <si>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</si>
  <si>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</si>
  <si>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</si>
  <si>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</si>
  <si>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</si>
  <si>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</si>
  <si>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</si>
  <si>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</si>
  <si>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</si>
  <si>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</si>
  <si>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</si>
  <si>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</si>
  <si>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</si>
  <si>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</si>
  <si>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</si>
  <si>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</si>
  <si>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</si>
  <si>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</si>
  <si>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</si>
  <si>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</si>
  <si>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</si>
  <si>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</si>
  <si>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</si>
  <si>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</si>
  <si>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</si>
  <si>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</si>
  <si>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</si>
  <si>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</si>
  <si>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</si>
  <si>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</si>
  <si>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</si>
  <si>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</si>
  <si>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</si>
  <si>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</si>
  <si>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</si>
  <si>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</si>
  <si>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</si>
  <si>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</si>
  <si>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</si>
  <si>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</si>
  <si>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</si>
  <si>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</si>
  <si>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</si>
  <si>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</si>
  <si>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</si>
  <si>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</si>
  <si>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</si>
  <si>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</si>
  <si>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</si>
  <si>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</si>
  <si>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</si>
  <si>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</si>
  <si>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</si>
  <si>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</si>
  <si>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</si>
  <si>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</si>
  <si>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</si>
  <si>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</si>
  <si>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</si>
  <si>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</si>
  <si>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</si>
  <si>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</si>
  <si>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</si>
  <si>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</si>
  <si>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</si>
  <si>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</si>
  <si>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</si>
  <si>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</si>
  <si>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</si>
  <si>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</si>
  <si>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</si>
  <si>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</si>
  <si>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</si>
  <si>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</si>
  <si>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</si>
  <si>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</si>
  <si>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</si>
  <si>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</si>
  <si>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</si>
  <si>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</si>
  <si>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</si>
  <si>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</si>
  <si>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</si>
  <si>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</si>
  <si>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</si>
  <si>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</si>
  <si>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</si>
  <si>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</si>
  <si>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</si>
  <si>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</si>
  <si>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</si>
  <si>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</si>
  <si>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</si>
  <si>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</si>
  <si>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</si>
  <si>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</si>
  <si>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</si>
  <si>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</si>
  <si>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</si>
  <si>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</si>
  <si>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</si>
  <si>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</si>
  <si>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</si>
  <si>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</si>
  <si>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</si>
  <si>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</si>
  <si>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</si>
  <si>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</si>
  <si>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</si>
  <si>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</si>
  <si>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</si>
  <si>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</si>
  <si>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</si>
  <si>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</si>
  <si>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</si>
  <si>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</si>
  <si>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</si>
  <si>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</si>
  <si>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</si>
  <si>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</si>
  <si>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</si>
  <si>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</si>
  <si>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</si>
  <si>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</si>
  <si>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</si>
  <si>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</si>
  <si>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</si>
  <si>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</si>
  <si>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</si>
  <si>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</si>
  <si>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</si>
  <si>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</si>
  <si>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</si>
  <si>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</si>
  <si>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</si>
  <si>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</si>
  <si>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</si>
  <si>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</si>
  <si>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</si>
  <si>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</si>
  <si>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</si>
  <si>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</si>
  <si>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</si>
  <si>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</si>
  <si>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</si>
  <si>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</si>
  <si>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</si>
  <si>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</si>
  <si>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</si>
  <si>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</si>
  <si>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</si>
  <si>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</si>
  <si>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</si>
  <si>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</si>
  <si>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</si>
  <si>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</si>
  <si>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</si>
  <si>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</si>
  <si>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</si>
  <si>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</si>
  <si>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</si>
  <si>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</si>
  <si>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</si>
  <si>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</si>
  <si>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</si>
  <si>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</si>
  <si>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</si>
  <si>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</si>
  <si>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</si>
  <si>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</si>
  <si>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</si>
  <si>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</si>
  <si>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</si>
  <si>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</si>
  <si>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</si>
  <si>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</si>
  <si>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</si>
  <si>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</si>
  <si>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</si>
  <si>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</si>
  <si>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</si>
  <si>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</si>
  <si>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</si>
  <si>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</si>
  <si>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</si>
  <si>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</si>
  <si>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</si>
  <si>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</si>
  <si>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</si>
  <si>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</si>
  <si>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</si>
  <si>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</si>
  <si>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</si>
  <si>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</si>
  <si>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</si>
  <si>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</si>
  <si>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</si>
  <si>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</si>
  <si>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</si>
  <si>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</si>
  <si>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</si>
  <si>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</si>
  <si>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</si>
  <si>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</si>
  <si>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</si>
  <si>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</si>
  <si>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</si>
  <si>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</si>
  <si>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</si>
  <si>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</si>
  <si>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</si>
  <si>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</si>
  <si>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</si>
  <si>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</si>
  <si>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</si>
  <si>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</si>
  <si>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</si>
  <si>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</si>
  <si>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</si>
  <si>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</si>
  <si>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</si>
  <si>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</si>
  <si>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</si>
  <si>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</si>
  <si>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</si>
  <si>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</si>
  <si>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</si>
  <si>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</si>
  <si>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</si>
  <si>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</si>
  <si>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</si>
  <si>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</si>
  <si>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</si>
  <si>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</si>
  <si>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</si>
  <si>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</si>
  <si>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</si>
  <si>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</si>
  <si>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</si>
  <si>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</si>
  <si>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</si>
  <si>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</si>
  <si>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</si>
  <si>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</si>
  <si>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</si>
  <si>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</si>
  <si>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</si>
  <si>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</si>
  <si>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</si>
  <si>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</si>
  <si>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</si>
  <si>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</si>
  <si>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</si>
  <si>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</si>
  <si>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</si>
  <si>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</si>
  <si>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</si>
  <si>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</si>
  <si>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</si>
  <si>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</si>
  <si>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</si>
  <si>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</si>
  <si>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</si>
  <si>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</si>
  <si>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</si>
  <si>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</si>
  <si>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</si>
  <si>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</si>
  <si>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</si>
  <si>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</si>
  <si>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</si>
  <si>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</si>
  <si>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</si>
  <si>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</si>
  <si>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</si>
  <si>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</si>
  <si>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</si>
  <si>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</si>
  <si>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</si>
  <si>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</si>
  <si>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</si>
  <si>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</si>
  <si>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</si>
  <si>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</si>
  <si>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</si>
  <si>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</si>
  <si>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</si>
  <si>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</si>
  <si>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</si>
  <si>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</si>
  <si>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</si>
  <si>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</si>
  <si>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</si>
  <si>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</si>
  <si>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</si>
  <si>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</si>
  <si>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</si>
  <si>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</si>
  <si>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</si>
  <si>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</si>
  <si>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</si>
  <si>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</si>
  <si>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</si>
  <si>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</si>
  <si>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</si>
  <si>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</si>
  <si>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</si>
  <si>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</si>
  <si>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</si>
  <si>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</si>
  <si>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</si>
  <si>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</si>
  <si>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</si>
  <si>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</si>
  <si>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</si>
  <si>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</si>
  <si>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</si>
  <si>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</si>
  <si>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</si>
  <si>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</si>
  <si>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</si>
  <si>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</si>
  <si>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</si>
  <si>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</si>
  <si>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</si>
  <si>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</si>
  <si>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</si>
  <si>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</si>
  <si>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</si>
  <si>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</si>
  <si>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</si>
  <si>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</si>
  <si>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</si>
  <si>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</si>
  <si>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</si>
  <si>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</si>
  <si>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</si>
  <si>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</si>
  <si>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</si>
  <si>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</si>
  <si>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</si>
  <si>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</si>
  <si>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</si>
  <si>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</si>
  <si>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</si>
  <si>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</si>
  <si>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</si>
  <si>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</si>
  <si>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</si>
  <si>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</si>
  <si>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</si>
  <si>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</si>
  <si>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</si>
  <si>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</si>
  <si>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</si>
  <si>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</si>
  <si>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</si>
  <si>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</si>
  <si>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</si>
  <si>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</si>
  <si>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</si>
  <si>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</si>
  <si>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</si>
  <si>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</si>
  <si>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</si>
  <si>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</si>
  <si>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</si>
  <si>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</si>
  <si>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</si>
  <si>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</si>
  <si>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</si>
  <si>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</si>
  <si>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</si>
  <si>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</si>
  <si>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</si>
  <si>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</si>
  <si>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</si>
  <si>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</si>
  <si>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</si>
  <si>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</si>
  <si>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</si>
  <si>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</si>
  <si>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</si>
  <si>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</si>
  <si>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</si>
  <si>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</si>
  <si>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</si>
  <si>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</si>
  <si>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</si>
  <si>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</si>
  <si>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</si>
  <si>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</si>
  <si>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</si>
  <si>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</si>
  <si>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</si>
  <si>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</si>
  <si>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</si>
  <si>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</si>
  <si>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</si>
  <si>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</si>
  <si>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</si>
  <si>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</si>
  <si>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</si>
  <si>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</si>
  <si>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</si>
  <si>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</si>
  <si>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</si>
  <si>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</si>
  <si>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</si>
  <si>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</si>
  <si>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</si>
  <si>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</si>
  <si>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</si>
  <si>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</si>
  <si>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</si>
  <si>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</si>
  <si>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</si>
  <si>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</si>
  <si>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</si>
  <si>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</si>
  <si>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</si>
  <si>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</si>
  <si>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</si>
  <si>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</si>
  <si>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</si>
  <si>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</si>
  <si>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</si>
  <si>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</si>
  <si>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</si>
  <si>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</si>
  <si>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</si>
  <si>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</si>
  <si>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</si>
  <si>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</si>
  <si>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</si>
  <si>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</si>
  <si>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</si>
  <si>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</si>
  <si>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</si>
  <si>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</si>
  <si>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</si>
  <si>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</si>
  <si>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</si>
  <si>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</si>
  <si>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</si>
  <si>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</si>
  <si>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</si>
  <si>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</si>
  <si>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</si>
  <si>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</si>
  <si>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</si>
  <si>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</si>
  <si>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</si>
  <si>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</si>
  <si>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</si>
  <si>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</si>
  <si>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</si>
  <si>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</si>
  <si>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</si>
  <si>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</si>
  <si>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</si>
  <si>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</si>
  <si>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</si>
  <si>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</si>
  <si>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</si>
  <si>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</si>
  <si>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</si>
  <si>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</si>
  <si>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</si>
  <si>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</si>
  <si>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</si>
  <si>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</si>
  <si>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</si>
  <si>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</si>
  <si>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</si>
  <si>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</si>
  <si>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</si>
  <si>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</si>
  <si>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</si>
  <si>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</si>
  <si>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</si>
  <si>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</si>
  <si>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</si>
  <si>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</si>
  <si>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</si>
  <si>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</si>
  <si>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</si>
  <si>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</si>
  <si>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</si>
  <si>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</si>
  <si>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</si>
  <si>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</si>
  <si>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</si>
  <si>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</si>
  <si>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</si>
  <si>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</si>
  <si>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</si>
  <si>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</si>
  <si>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</si>
  <si>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</si>
  <si>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</si>
  <si>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</si>
  <si>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</si>
  <si>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</si>
  <si>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</si>
  <si>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</si>
  <si>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</si>
  <si>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</si>
  <si>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</si>
  <si>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</si>
  <si>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</si>
  <si>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</si>
  <si>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</si>
  <si>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</si>
  <si>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</si>
  <si>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</si>
  <si>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</si>
  <si>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</si>
  <si>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</si>
  <si>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</si>
  <si>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</si>
  <si>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</si>
  <si>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</si>
  <si>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</si>
  <si>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</si>
  <si>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</si>
  <si>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</si>
  <si>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</si>
  <si>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</si>
  <si>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</si>
  <si>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</si>
  <si>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</si>
  <si>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</si>
  <si>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</si>
  <si>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</si>
  <si>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</si>
  <si>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</si>
  <si>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</si>
  <si>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</si>
  <si>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</si>
  <si>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</si>
  <si>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</si>
  <si>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</si>
  <si>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</si>
  <si>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</si>
  <si>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</si>
  <si>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</si>
  <si>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</si>
  <si>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</si>
  <si>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</si>
  <si>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</si>
  <si>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</si>
  <si>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</si>
  <si>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</si>
  <si>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</si>
  <si>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</si>
  <si>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</si>
  <si>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</si>
  <si>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</si>
  <si>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</si>
  <si>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</si>
  <si>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</si>
  <si>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</si>
  <si>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</si>
  <si>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</si>
  <si>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</si>
  <si>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</si>
  <si>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</si>
  <si>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</si>
  <si>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</si>
  <si>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</si>
  <si>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</si>
  <si>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</si>
  <si>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</si>
  <si>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</si>
  <si>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</si>
  <si>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</si>
  <si>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</si>
  <si>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</si>
  <si>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</si>
  <si>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</si>
  <si>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</si>
  <si>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</si>
  <si>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</si>
  <si>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</si>
  <si>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</si>
  <si>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</si>
  <si>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</si>
  <si>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</si>
  <si>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</si>
  <si>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</si>
  <si>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</si>
  <si>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</si>
  <si>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</si>
  <si>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</si>
  <si>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</si>
  <si>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</si>
  <si>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</si>
  <si>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</si>
  <si>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</si>
  <si>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</si>
  <si>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</si>
  <si>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</si>
  <si>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</si>
  <si>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</si>
  <si>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</si>
  <si>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</si>
  <si>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</si>
  <si>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</si>
  <si>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</si>
  <si>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</si>
  <si>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</si>
  <si>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</si>
  <si>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</si>
  <si>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</si>
  <si>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</si>
  <si>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</si>
  <si>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</si>
  <si>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</si>
  <si>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</si>
  <si>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</si>
  <si>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</si>
  <si>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</si>
  <si>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</si>
  <si>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</si>
  <si>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</si>
  <si>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</si>
  <si>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</si>
  <si>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</si>
  <si>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</si>
  <si>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</si>
  <si>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</si>
  <si>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</si>
  <si>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</si>
  <si>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</si>
  <si>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</si>
  <si>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</si>
  <si>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</si>
  <si>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</si>
  <si>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</si>
  <si>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</si>
  <si>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</si>
  <si>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</si>
  <si>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</si>
  <si>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</si>
  <si>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</si>
  <si>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</si>
  <si>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</si>
  <si>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</si>
  <si>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</si>
  <si>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</si>
  <si>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</si>
  <si>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</si>
  <si>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</si>
  <si>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</si>
  <si>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</si>
  <si>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</si>
  <si>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</si>
  <si>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</si>
  <si>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</si>
  <si>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</si>
  <si>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</si>
  <si>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</si>
  <si>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</si>
  <si>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</si>
  <si>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</si>
  <si>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</si>
  <si>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</si>
  <si>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</si>
  <si>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</si>
  <si>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</si>
  <si>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</si>
  <si>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</si>
  <si>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</si>
  <si>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</si>
  <si>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</si>
  <si>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</si>
  <si>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</si>
  <si>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</si>
  <si>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</si>
  <si>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</si>
  <si>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</si>
  <si>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</si>
  <si>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</si>
  <si>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</si>
  <si>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</si>
  <si>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</si>
  <si>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</si>
  <si>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</si>
  <si>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</si>
  <si>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</si>
  <si>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</si>
  <si>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</si>
  <si>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</si>
  <si>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</si>
  <si>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</si>
  <si>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</si>
  <si>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</si>
  <si>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</si>
  <si>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</si>
  <si>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</si>
  <si>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</si>
  <si>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</si>
  <si>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</si>
  <si>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</si>
  <si>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</si>
  <si>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</si>
  <si>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</si>
  <si>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</si>
  <si>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</si>
  <si>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</si>
  <si>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</si>
  <si>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</si>
  <si>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</si>
  <si>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</si>
  <si>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</si>
  <si>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</si>
  <si>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</si>
  <si>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</si>
  <si>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</si>
  <si>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</si>
  <si>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</si>
  <si>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</si>
  <si>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</si>
  <si>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</si>
  <si>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</si>
  <si>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</si>
  <si>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</si>
  <si>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</si>
  <si>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</si>
  <si>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</si>
  <si>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</si>
  <si>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</si>
  <si>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</si>
  <si>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</si>
  <si>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</si>
  <si>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</si>
  <si>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</si>
  <si>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</si>
  <si>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</si>
  <si>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</si>
  <si>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</si>
  <si>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</si>
  <si>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</si>
  <si>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</si>
  <si>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</si>
  <si>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</si>
  <si>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</si>
  <si>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</si>
  <si>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</si>
  <si>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</si>
  <si>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</si>
  <si>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</si>
  <si>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</si>
  <si>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</si>
  <si>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</si>
  <si>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</si>
  <si>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</si>
  <si>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</si>
  <si>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</si>
  <si>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</si>
  <si>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</si>
  <si>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</si>
  <si>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</si>
  <si>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</si>
  <si>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</si>
  <si>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</si>
  <si>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</si>
  <si>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</si>
  <si>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</si>
  <si>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</si>
  <si>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</si>
  <si>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</si>
  <si>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</si>
  <si>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</si>
  <si>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</si>
  <si>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</si>
  <si>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</si>
  <si>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</si>
  <si>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</si>
  <si>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</si>
  <si>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</si>
  <si>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</si>
  <si>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</si>
  <si>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</si>
  <si>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</si>
  <si>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</si>
  <si>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</si>
  <si>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</si>
  <si>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</si>
  <si>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</si>
  <si>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</si>
  <si>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</si>
  <si>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</si>
  <si>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</si>
  <si>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</si>
  <si>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</si>
  <si>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</si>
  <si>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</si>
  <si>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</si>
  <si>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</si>
  <si>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</si>
  <si>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</si>
  <si>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</si>
  <si>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</si>
  <si>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</si>
  <si>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</si>
  <si>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</si>
  <si>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</si>
  <si>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</si>
  <si>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</si>
  <si>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</si>
  <si>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</si>
  <si>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</si>
  <si>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</si>
  <si>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</si>
  <si>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</si>
  <si>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</si>
  <si>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</si>
  <si>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</si>
  <si>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</si>
  <si>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</si>
  <si>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</si>
  <si>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</si>
  <si>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</si>
  <si>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</si>
  <si>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</si>
  <si>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</si>
  <si>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</si>
  <si>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</si>
  <si>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</si>
  <si>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</si>
  <si>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</si>
  <si>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</si>
  <si>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</si>
  <si>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</si>
  <si>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</si>
  <si>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</si>
  <si>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</si>
  <si>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</si>
  <si>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</si>
  <si>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</si>
  <si>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</si>
  <si>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</si>
  <si>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</si>
  <si>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</si>
  <si>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</si>
  <si>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</si>
  <si>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</si>
  <si>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</si>
  <si>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</si>
  <si>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</si>
  <si>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</si>
  <si>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</si>
  <si>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</si>
  <si>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</si>
  <si>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</si>
  <si>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</si>
  <si>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</si>
  <si>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</si>
  <si>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</si>
  <si>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</si>
  <si>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</si>
  <si>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</si>
  <si>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</si>
  <si>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</si>
  <si>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</si>
  <si>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</si>
  <si>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</si>
  <si>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</si>
  <si>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</si>
  <si>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</si>
  <si>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</si>
  <si>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</si>
  <si>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</si>
  <si>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</si>
  <si>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</si>
  <si>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</si>
  <si>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</si>
  <si>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</si>
  <si>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</si>
  <si>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</si>
  <si>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</si>
  <si>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</si>
  <si>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</si>
  <si>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</si>
  <si>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</si>
  <si>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</si>
  <si>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</si>
  <si>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</si>
  <si>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</si>
  <si>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</si>
  <si>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</si>
  <si>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</si>
  <si>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</si>
  <si>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</si>
  <si>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</si>
  <si>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</si>
  <si>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</si>
  <si>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</si>
  <si>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</si>
  <si>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</si>
  <si>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</si>
  <si>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</si>
  <si>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</si>
  <si>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</si>
  <si>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</si>
  <si>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</si>
  <si>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</si>
  <si>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</si>
  <si>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</si>
  <si>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</si>
  <si>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</si>
  <si>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</si>
  <si>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</si>
  <si>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</si>
  <si>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</si>
  <si>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</si>
  <si>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</si>
  <si>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</si>
  <si>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</si>
  <si>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</si>
  <si>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</si>
  <si>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</si>
  <si>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</si>
  <si>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</si>
  <si>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</si>
  <si>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</si>
  <si>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</si>
  <si>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</si>
  <si>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</si>
  <si>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</si>
  <si>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</si>
  <si>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</si>
  <si>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</si>
  <si>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</si>
  <si>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</si>
  <si>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</si>
  <si>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</si>
  <si>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</si>
  <si>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</si>
  <si>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</si>
  <si>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</si>
  <si>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</si>
  <si>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</si>
  <si>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</si>
  <si>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</si>
  <si>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</si>
  <si>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</si>
  <si>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</si>
  <si>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</si>
  <si>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</si>
  <si>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</si>
  <si>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</si>
  <si>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</si>
  <si>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</si>
  <si>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</si>
  <si>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</si>
  <si>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</si>
  <si>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</si>
  <si>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</si>
  <si>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</si>
  <si>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</si>
  <si>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</si>
  <si>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</si>
  <si>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</si>
  <si>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</si>
  <si>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</si>
  <si>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</si>
  <si>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</si>
  <si>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</si>
  <si>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</si>
  <si>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</si>
  <si>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</si>
  <si>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</si>
  <si>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</si>
  <si>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</si>
  <si>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</si>
  <si>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</si>
  <si>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</si>
  <si>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</si>
  <si>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</si>
  <si>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</si>
  <si>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</si>
  <si>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</si>
  <si>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</si>
  <si>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</si>
  <si>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</si>
  <si>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</si>
  <si>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</si>
  <si>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</si>
  <si>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</si>
  <si>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</si>
  <si>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</si>
  <si>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</si>
  <si>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</si>
  <si>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</si>
  <si>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</si>
  <si>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</si>
  <si>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</si>
  <si>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</si>
  <si>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</si>
  <si>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</si>
  <si>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</si>
  <si>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</si>
  <si>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</si>
  <si>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</si>
  <si>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</si>
  <si>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</si>
  <si>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</si>
  <si>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</si>
  <si>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</si>
  <si>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</si>
  <si>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</si>
  <si>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</si>
  <si>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</si>
  <si>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</si>
  <si>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</si>
  <si>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</si>
  <si>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</si>
  <si>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</si>
  <si>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</si>
  <si>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</si>
  <si>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</si>
  <si>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</si>
  <si>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</si>
  <si>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</si>
  <si>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</si>
  <si>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</si>
  <si>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</si>
  <si>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</si>
  <si>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</si>
  <si>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</si>
  <si>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</si>
  <si>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</si>
  <si>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</si>
  <si>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</si>
  <si>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</si>
  <si>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</si>
  <si>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</si>
  <si>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</si>
  <si>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</si>
  <si>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</si>
  <si>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</si>
  <si>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</si>
  <si>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</si>
  <si>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</si>
  <si>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</si>
  <si>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</si>
  <si>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</si>
  <si>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</si>
  <si>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</si>
  <si>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</si>
  <si>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</si>
  <si>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</si>
  <si>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</si>
  <si>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</si>
  <si>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</si>
  <si>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</si>
  <si>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</si>
  <si>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</si>
  <si>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</si>
  <si>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</si>
  <si>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</si>
  <si>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</si>
  <si>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</si>
  <si>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</si>
  <si>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</si>
  <si>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</si>
  <si>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</si>
  <si>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</si>
  <si>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</si>
  <si>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</si>
  <si>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</si>
  <si>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</si>
  <si>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</si>
  <si>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</si>
  <si>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</si>
  <si>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</si>
  <si>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</si>
  <si>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</si>
  <si>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</si>
  <si>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</si>
  <si>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</si>
  <si>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</si>
  <si>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</si>
  <si>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</si>
  <si>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</si>
  <si>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</si>
  <si>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</si>
  <si>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</si>
  <si>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</si>
  <si>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</si>
  <si>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</si>
  <si>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</si>
  <si>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</si>
  <si>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</si>
  <si>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</si>
  <si>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</si>
  <si>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</si>
  <si>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</si>
  <si>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</si>
  <si>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</si>
  <si>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</si>
  <si>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</si>
  <si>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</si>
  <si>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</si>
  <si>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</si>
  <si>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</si>
  <si>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</si>
  <si>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</si>
  <si>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</si>
  <si>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</si>
  <si>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</si>
  <si>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</si>
  <si>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</si>
  <si>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</si>
  <si>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</si>
  <si>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</si>
  <si>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</si>
  <si>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</si>
  <si>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</si>
  <si>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</si>
  <si>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</si>
  <si>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</si>
  <si>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</si>
  <si>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</si>
  <si>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</si>
  <si>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</si>
  <si>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</si>
  <si>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</si>
  <si>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</si>
  <si>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</si>
  <si>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</si>
  <si>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</si>
  <si>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</si>
  <si>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</si>
  <si>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</si>
  <si>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</si>
  <si>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</si>
  <si>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</si>
  <si>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</si>
  <si>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</si>
  <si>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</si>
  <si>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</si>
  <si>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</si>
  <si>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</si>
  <si>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</si>
  <si>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</si>
  <si>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</si>
  <si>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</si>
  <si>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</si>
  <si>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</si>
  <si>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</si>
  <si>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</si>
  <si>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</si>
  <si>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</si>
  <si>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</si>
  <si>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</si>
  <si>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</si>
  <si>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</si>
  <si>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</si>
  <si>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</si>
  <si>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</si>
  <si>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</si>
  <si>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</si>
  <si>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</si>
  <si>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</si>
  <si>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</si>
  <si>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</si>
  <si>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</si>
  <si>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</si>
  <si>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</si>
  <si>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</si>
  <si>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</si>
  <si>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</si>
  <si>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</si>
  <si>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</si>
  <si>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</si>
  <si>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</si>
  <si>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</si>
  <si>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</si>
  <si>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</si>
  <si>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</si>
  <si>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</si>
  <si>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</si>
  <si>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</si>
  <si>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</si>
  <si>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</si>
  <si>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</si>
  <si>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</si>
  <si>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</si>
  <si>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</si>
  <si>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</si>
  <si>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</si>
  <si>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</si>
  <si>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</si>
  <si>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</si>
  <si>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</si>
  <si>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</si>
  <si>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</si>
  <si>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</si>
  <si>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</si>
  <si>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</si>
  <si>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</si>
  <si>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</si>
  <si>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</si>
  <si>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</si>
  <si>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</si>
  <si>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</si>
  <si>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</si>
  <si>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</si>
  <si>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</si>
  <si>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</si>
  <si>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</si>
  <si>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</si>
  <si>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</si>
  <si>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</si>
  <si>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</si>
  <si>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</si>
  <si>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</si>
  <si>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</si>
  <si>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</si>
  <si>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</si>
  <si>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</si>
  <si>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</si>
  <si>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</si>
  <si>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</si>
  <si>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</si>
  <si>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</si>
  <si>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</si>
  <si>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</si>
  <si>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</si>
  <si>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</si>
  <si>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</si>
  <si>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</si>
  <si>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</si>
  <si>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</si>
  <si>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</si>
  <si>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</si>
  <si>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</si>
  <si>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</si>
  <si>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</si>
  <si>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</si>
  <si>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</si>
  <si>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</si>
  <si>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</si>
  <si>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</si>
  <si>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</si>
  <si>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</si>
  <si>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</si>
  <si>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</si>
  <si>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</si>
  <si>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</si>
  <si>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</si>
  <si>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</si>
  <si>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</si>
  <si>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</si>
  <si>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</si>
  <si>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</si>
  <si>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</si>
  <si>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</si>
  <si>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</si>
  <si>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</si>
  <si>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</si>
  <si>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</si>
  <si>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</si>
  <si>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</si>
  <si>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</si>
  <si>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</si>
  <si>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</si>
  <si>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</si>
  <si>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</si>
  <si>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</si>
  <si>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</si>
  <si>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</si>
  <si>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</si>
  <si>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</si>
  <si>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</si>
  <si>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</si>
  <si>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</si>
  <si>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</si>
  <si>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</si>
  <si>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</si>
  <si>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</si>
  <si>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</si>
  <si>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</si>
  <si>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</si>
  <si>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</si>
  <si>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</si>
  <si>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</si>
  <si>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</si>
  <si>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</si>
  <si>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</si>
  <si>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</si>
  <si>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</si>
  <si>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</si>
  <si>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</si>
  <si>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</si>
  <si>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</si>
  <si>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</si>
  <si>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</si>
  <si>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</si>
  <si>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</si>
  <si>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</si>
  <si>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</si>
  <si>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</si>
  <si>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</si>
  <si>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</si>
  <si>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</si>
  <si>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</si>
  <si>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</si>
  <si>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</si>
  <si>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</si>
  <si>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</si>
  <si>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</si>
  <si>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</si>
  <si>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</si>
  <si>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</si>
  <si>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</si>
  <si>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</si>
  <si>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</si>
  <si>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</si>
  <si>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</si>
  <si>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</si>
  <si>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</si>
  <si>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</si>
  <si>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</si>
  <si>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</si>
  <si>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</si>
  <si>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</si>
  <si>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</si>
  <si>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</si>
  <si>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</si>
  <si>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</si>
  <si>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</si>
  <si>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</si>
  <si>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</si>
  <si>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</si>
  <si>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</si>
  <si>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</si>
  <si>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</si>
  <si>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</si>
  <si>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</si>
  <si>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</si>
  <si>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</si>
  <si>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</si>
  <si>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</si>
  <si>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</si>
  <si>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</si>
  <si>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</si>
  <si>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</si>
  <si>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</si>
  <si>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</si>
  <si>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</si>
  <si>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</si>
  <si>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</si>
  <si>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</si>
  <si>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</si>
  <si>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</si>
  <si>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</si>
  <si>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</si>
  <si>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</si>
  <si>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</si>
  <si>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</si>
  <si>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</si>
  <si>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</si>
  <si>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</si>
  <si>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</si>
  <si>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</si>
  <si>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</si>
  <si>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</si>
  <si>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</si>
  <si>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</si>
  <si>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</si>
  <si>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</si>
  <si>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</si>
  <si>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</si>
  <si>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</si>
  <si>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</si>
  <si>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</si>
  <si>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</si>
  <si>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</si>
  <si>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</si>
  <si>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</si>
  <si>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</si>
  <si>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</si>
  <si>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</si>
  <si>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</si>
  <si>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</si>
  <si>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</si>
  <si>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</si>
  <si>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</si>
  <si>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</si>
  <si>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</si>
  <si>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</si>
  <si>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</si>
  <si>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</si>
  <si>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</si>
  <si>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</si>
  <si>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</si>
  <si>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</si>
  <si>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</si>
  <si>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</si>
  <si>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</si>
  <si>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</si>
  <si>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</si>
  <si>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</si>
  <si>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</si>
  <si>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</si>
  <si>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</si>
  <si>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</si>
  <si>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</si>
  <si>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</si>
  <si>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</si>
  <si>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</si>
  <si>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</si>
  <si>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</si>
  <si>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</si>
  <si>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</si>
  <si>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</si>
  <si>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</si>
  <si>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</si>
  <si>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</si>
  <si>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</si>
  <si>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</si>
  <si>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</si>
  <si>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</si>
  <si>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</si>
  <si>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</si>
  <si>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</si>
  <si>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</si>
  <si>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</si>
  <si>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</si>
  <si>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</si>
  <si>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</si>
  <si>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</si>
  <si>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</si>
  <si>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</si>
  <si>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</si>
  <si>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</si>
  <si>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</si>
  <si>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</si>
  <si>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</si>
  <si>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</si>
  <si>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</si>
  <si>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</si>
  <si>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</si>
  <si>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</si>
  <si>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</si>
  <si>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</si>
  <si>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</si>
  <si>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</si>
  <si>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</si>
  <si>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</si>
  <si>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</si>
  <si>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</si>
  <si>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</si>
  <si>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</si>
  <si>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</si>
  <si>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</si>
  <si>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</si>
  <si>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</si>
  <si>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</si>
  <si>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</si>
  <si>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</si>
  <si>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</si>
  <si>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</si>
  <si>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</si>
  <si>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</si>
  <si>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</si>
  <si>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</si>
  <si>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</si>
  <si>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</si>
  <si>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</si>
  <si>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</si>
  <si>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</si>
  <si>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</si>
  <si>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</si>
  <si>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</si>
  <si>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</si>
  <si>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</si>
  <si>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</si>
  <si>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</si>
  <si>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</si>
  <si>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</si>
  <si>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</si>
  <si>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</si>
  <si>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</si>
  <si>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</si>
  <si>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</si>
  <si>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</si>
  <si>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</si>
  <si>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</si>
  <si>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</si>
  <si>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</si>
  <si>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</si>
  <si>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</si>
  <si>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</si>
  <si>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</si>
  <si>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</si>
  <si>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</si>
  <si>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</si>
  <si>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</si>
  <si>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</si>
  <si>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</si>
  <si>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</si>
  <si>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</si>
  <si>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</si>
  <si>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</si>
  <si>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</si>
  <si>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</si>
  <si>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</si>
  <si>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</si>
  <si>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</si>
  <si>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</si>
  <si>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</si>
  <si>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</si>
  <si>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</si>
  <si>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</si>
  <si>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</si>
  <si>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</si>
  <si>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</si>
  <si>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</si>
  <si>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</si>
  <si>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</si>
  <si>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</si>
  <si>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</si>
  <si>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</si>
  <si>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</si>
  <si>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</si>
  <si>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</si>
  <si>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</si>
  <si>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</si>
  <si>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</si>
  <si>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</si>
  <si>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</si>
  <si>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</si>
  <si>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</si>
  <si>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</si>
  <si>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</si>
  <si>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</si>
  <si>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</si>
  <si>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</si>
  <si>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</si>
  <si>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</si>
  <si>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</si>
  <si>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</si>
  <si>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</si>
  <si>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</si>
  <si>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</si>
  <si>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</si>
  <si>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</si>
  <si>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</si>
  <si>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</si>
  <si>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</si>
  <si>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</si>
  <si>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</si>
  <si>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</si>
  <si>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</si>
  <si>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</si>
  <si>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</si>
  <si>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</si>
  <si>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</si>
  <si>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</si>
  <si>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</si>
  <si>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</si>
  <si>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</si>
  <si>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</si>
  <si>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</si>
  <si>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</si>
  <si>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</si>
  <si>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</si>
  <si>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</si>
  <si>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</si>
  <si>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</si>
  <si>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</si>
  <si>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</si>
  <si>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</si>
  <si>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</si>
  <si>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</si>
  <si>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</si>
  <si>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</si>
  <si>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</si>
  <si>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</si>
  <si>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</si>
  <si>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</si>
  <si>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</si>
  <si>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</si>
  <si>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</si>
  <si>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</si>
  <si>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</si>
  <si>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</si>
  <si>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</si>
  <si>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</si>
  <si>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</si>
  <si>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</si>
  <si>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</si>
  <si>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</si>
  <si>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</si>
  <si>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</si>
  <si>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</si>
  <si>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</si>
  <si>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</si>
  <si>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</si>
  <si>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</si>
  <si>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</si>
  <si>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</si>
  <si>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</si>
  <si>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</si>
  <si>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</si>
  <si>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</si>
  <si>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</si>
  <si>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</si>
  <si>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</si>
  <si>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</si>
  <si>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</si>
  <si>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</si>
  <si>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</si>
  <si>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</si>
  <si>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</si>
  <si>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</si>
  <si>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</si>
  <si>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</si>
  <si>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</si>
  <si>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</si>
  <si>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</si>
  <si>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</si>
  <si>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</si>
  <si>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</si>
  <si>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</si>
  <si>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</si>
  <si>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</si>
  <si>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</si>
  <si>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</si>
  <si>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</si>
  <si>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</si>
  <si>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</si>
  <si>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</si>
  <si>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</si>
  <si>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</si>
  <si>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</si>
  <si>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</si>
  <si>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</si>
  <si>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</si>
  <si>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</si>
  <si>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</si>
  <si>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</si>
  <si>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</si>
  <si>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</si>
  <si>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</si>
  <si>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</si>
  <si>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</si>
  <si>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</si>
  <si>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</si>
  <si>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</si>
  <si>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</si>
  <si>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</si>
  <si>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</si>
  <si>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</si>
  <si>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</si>
  <si>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</si>
  <si>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</si>
  <si>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</si>
  <si>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</si>
  <si>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</si>
  <si>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</si>
  <si>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</si>
  <si>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</si>
  <si>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</si>
  <si>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</si>
  <si>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</si>
  <si>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</si>
  <si>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</si>
  <si>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</si>
  <si>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</si>
  <si>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</si>
  <si>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</si>
  <si>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</si>
  <si>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</si>
  <si>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</si>
  <si>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</si>
  <si>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</si>
  <si>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</si>
  <si>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</si>
  <si>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</si>
  <si>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</si>
  <si>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</si>
  <si>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</si>
  <si>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</si>
  <si>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</si>
  <si>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</si>
  <si>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</si>
  <si>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</si>
  <si>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</si>
  <si>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</si>
  <si>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</si>
  <si>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</si>
  <si>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</si>
  <si>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</si>
  <si>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</si>
  <si>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</si>
  <si>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</si>
  <si>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</si>
  <si>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</si>
  <si>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</si>
  <si>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</si>
  <si>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</si>
  <si>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</si>
  <si>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</si>
  <si>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</si>
  <si>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</si>
  <si>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</si>
  <si>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</si>
  <si>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</si>
  <si>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</si>
  <si>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</si>
  <si>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</si>
  <si>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</si>
  <si>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</si>
  <si>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</si>
  <si>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</si>
  <si>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</si>
  <si>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</si>
  <si>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</si>
  <si>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</si>
  <si>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</si>
  <si>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</si>
  <si>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</si>
  <si>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</si>
  <si>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</si>
  <si>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</si>
  <si>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</si>
  <si>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</si>
  <si>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</si>
  <si>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</si>
  <si>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</si>
  <si>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</si>
  <si>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</si>
  <si>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</si>
  <si>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</si>
  <si>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</si>
  <si>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</si>
  <si>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</si>
  <si>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</si>
  <si>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</si>
  <si>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</si>
  <si>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</si>
  <si>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</si>
  <si>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</si>
  <si>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</si>
  <si>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</si>
  <si>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</si>
  <si>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</si>
  <si>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</si>
  <si>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</si>
  <si>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</si>
  <si>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</si>
  <si>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</si>
  <si>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</si>
  <si>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</si>
  <si>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</si>
  <si>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</si>
  <si>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</si>
  <si>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</si>
  <si>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</si>
  <si>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</si>
  <si>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</si>
  <si>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</si>
  <si>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</si>
  <si>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</si>
  <si>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</si>
  <si>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</si>
  <si>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</si>
  <si>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</si>
  <si>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</si>
  <si>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</si>
  <si>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</si>
  <si>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</si>
  <si>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</si>
  <si>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</si>
  <si>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</si>
  <si>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</si>
  <si>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</si>
  <si>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</si>
  <si>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</si>
  <si>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</si>
  <si>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</si>
  <si>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</si>
  <si>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</si>
  <si>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</si>
  <si>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</si>
  <si>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</si>
  <si>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</si>
  <si>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</si>
  <si>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</si>
  <si>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</si>
  <si>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</si>
  <si>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</si>
  <si>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</si>
  <si>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</si>
  <si>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</si>
  <si>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</si>
  <si>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</si>
  <si>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</si>
  <si>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</si>
  <si>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</si>
  <si>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</si>
  <si>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</si>
  <si>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</si>
  <si>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</si>
  <si>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</si>
  <si>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</si>
  <si>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</si>
  <si>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</si>
  <si>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</si>
  <si>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</si>
  <si>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</si>
  <si>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</si>
  <si>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</si>
  <si>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</si>
  <si>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</si>
  <si>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</si>
  <si>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</si>
  <si>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</si>
  <si>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</si>
  <si>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</si>
  <si>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</si>
  <si>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</si>
  <si>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</si>
  <si>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</si>
  <si>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</si>
  <si>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</si>
  <si>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</si>
  <si>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</si>
  <si>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</si>
  <si>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</si>
  <si>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</si>
  <si>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</si>
  <si>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</si>
  <si>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</si>
  <si>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</si>
  <si>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</si>
  <si>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</si>
  <si>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</si>
  <si>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</si>
  <si>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</si>
  <si>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</si>
  <si>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</si>
  <si>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</si>
  <si>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</si>
  <si>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</si>
  <si>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</si>
  <si>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</si>
  <si>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</si>
  <si>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</si>
  <si>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</si>
  <si>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</si>
  <si>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</si>
  <si>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</si>
  <si>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</si>
  <si>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</si>
  <si>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</si>
  <si>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</si>
  <si>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</si>
  <si>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</si>
  <si>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</si>
  <si>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</si>
  <si>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</si>
  <si>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</si>
  <si>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</si>
  <si>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</si>
  <si>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</si>
  <si>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</si>
  <si>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</si>
  <si>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</si>
  <si>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</si>
  <si>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</si>
  <si>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</si>
  <si>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</si>
  <si>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</si>
  <si>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</si>
  <si>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</si>
  <si>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</si>
  <si>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</si>
  <si>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</si>
  <si>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</si>
  <si>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</si>
  <si>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</si>
  <si>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</si>
  <si>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</si>
  <si>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</si>
  <si>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</si>
  <si>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</si>
  <si>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</si>
  <si>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</si>
  <si>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</si>
  <si>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</si>
  <si>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</si>
  <si>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</si>
  <si>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</si>
  <si>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</si>
  <si>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</si>
  <si>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</si>
  <si>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</si>
  <si>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</si>
  <si>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</si>
  <si>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</si>
  <si>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</si>
  <si>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</si>
  <si>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</si>
  <si>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</si>
  <si>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</si>
  <si>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</si>
  <si>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</si>
  <si>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</si>
  <si>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</si>
  <si>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</si>
  <si>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</si>
  <si>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</si>
  <si>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</si>
  <si>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</si>
  <si>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</si>
  <si>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</si>
  <si>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</si>
  <si>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</si>
  <si>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</si>
  <si>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</si>
  <si>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</si>
  <si>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</si>
  <si>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</si>
  <si>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</si>
  <si>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</si>
  <si>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</si>
  <si>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</si>
  <si>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</si>
  <si>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</si>
  <si>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</si>
  <si>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</si>
  <si>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</si>
  <si>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</si>
  <si>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</si>
  <si>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</si>
  <si>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</si>
  <si>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</si>
  <si>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</si>
  <si>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</si>
  <si>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</si>
  <si>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</si>
  <si>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</si>
  <si>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</si>
  <si>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</si>
  <si>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</si>
  <si>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</si>
  <si>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</si>
  <si>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</si>
  <si>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</si>
  <si>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</si>
  <si>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</si>
  <si>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</si>
  <si>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</si>
  <si>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</si>
  <si>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</si>
  <si>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</si>
  <si>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</si>
  <si>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</si>
  <si>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</si>
  <si>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</si>
  <si>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</si>
  <si>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</si>
  <si>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</si>
  <si>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</si>
  <si>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</si>
  <si>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</si>
  <si>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</si>
  <si>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</si>
  <si>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</si>
  <si>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</si>
  <si>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</si>
  <si>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</si>
  <si>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</si>
  <si>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</si>
  <si>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</si>
  <si>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</si>
  <si>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</si>
  <si>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</si>
  <si>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</si>
  <si>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</si>
  <si>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</si>
  <si>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</si>
  <si>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</si>
  <si>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</si>
  <si>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</si>
  <si>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</si>
  <si>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</si>
  <si>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</si>
  <si>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</si>
  <si>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</si>
  <si>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</si>
  <si>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</si>
  <si>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</si>
  <si>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</si>
  <si>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</si>
  <si>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</si>
  <si>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</si>
  <si>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</si>
  <si>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</si>
  <si>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</si>
  <si>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</si>
  <si>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</si>
  <si>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</si>
  <si>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</si>
  <si>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</si>
  <si>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</si>
  <si>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</si>
  <si>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</si>
  <si>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</si>
  <si>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</si>
  <si>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</si>
  <si>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</si>
  <si>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</si>
  <si>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</si>
  <si>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</si>
  <si>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</si>
  <si>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</si>
  <si>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</si>
  <si>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</si>
  <si>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</si>
  <si>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</si>
  <si>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</si>
  <si>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</si>
  <si>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</si>
  <si>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</si>
  <si>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</si>
  <si>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</si>
  <si>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</si>
  <si>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</si>
  <si>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</si>
  <si>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</si>
  <si>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</si>
  <si>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</si>
  <si>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</si>
  <si>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</si>
  <si>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</si>
  <si>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</si>
  <si>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</si>
  <si>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</si>
  <si>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</si>
  <si>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</si>
  <si>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</si>
  <si>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</si>
  <si>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</si>
  <si>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</si>
  <si>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</si>
  <si>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</si>
  <si>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</si>
  <si>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</si>
  <si>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</si>
  <si>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</si>
  <si>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</si>
  <si>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</si>
  <si>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</si>
  <si>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</si>
  <si>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</si>
  <si>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</si>
  <si>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</si>
  <si>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</si>
  <si>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</si>
  <si>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</si>
  <si>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</si>
  <si>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</si>
  <si>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</si>
  <si>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</si>
  <si>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</si>
  <si>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</si>
  <si>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</si>
  <si>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</si>
  <si>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</si>
  <si>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</si>
  <si>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</si>
  <si>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</si>
  <si>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</si>
  <si>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</si>
  <si>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</si>
  <si>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</si>
  <si>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</si>
  <si>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</si>
  <si>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</si>
  <si>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</si>
  <si>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</si>
  <si>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</si>
  <si>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</si>
  <si>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</si>
  <si>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</si>
  <si>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</si>
  <si>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</si>
  <si>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</si>
  <si>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</si>
  <si>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</si>
  <si>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</si>
  <si>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</si>
  <si>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</si>
  <si>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</si>
  <si>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</si>
  <si>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</si>
  <si>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</si>
  <si>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</si>
  <si>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</si>
  <si>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</si>
  <si>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</si>
  <si>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</si>
  <si>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</si>
  <si>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</si>
  <si>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</si>
  <si>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</si>
  <si>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</si>
  <si>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</si>
  <si>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</si>
  <si>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</si>
  <si>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</si>
  <si>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</si>
  <si>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</si>
  <si>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</si>
  <si>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</si>
  <si>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</si>
  <si>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</si>
  <si>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</si>
  <si>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</si>
  <si>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</si>
  <si>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</si>
  <si>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</si>
  <si>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</si>
  <si>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</si>
  <si>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</si>
  <si>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</si>
  <si>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</si>
  <si>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</si>
  <si>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</si>
  <si>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</si>
  <si>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</si>
  <si>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</si>
  <si>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</si>
  <si>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</si>
  <si>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</si>
  <si>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</si>
  <si>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</si>
  <si>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</si>
  <si>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</si>
  <si>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</si>
  <si>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</si>
  <si>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</si>
  <si>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</si>
  <si>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</si>
  <si>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</si>
  <si>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</si>
  <si>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</si>
  <si>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</si>
  <si>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</si>
  <si>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</si>
  <si>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</si>
  <si>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</si>
  <si>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</si>
  <si>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</si>
  <si>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</si>
  <si>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</si>
  <si>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</si>
  <si>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</si>
  <si>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</si>
  <si>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</si>
  <si>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</si>
  <si>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</si>
  <si>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</si>
  <si>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</si>
  <si>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</si>
  <si>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</si>
  <si>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</si>
  <si>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</si>
  <si>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</si>
  <si>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</si>
  <si>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</si>
  <si>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</si>
  <si>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</si>
  <si>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</si>
  <si>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</si>
  <si>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</si>
  <si>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</si>
  <si>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</si>
  <si>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</si>
  <si>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</si>
  <si>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</si>
  <si>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</si>
  <si>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</si>
  <si>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</si>
  <si>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</si>
  <si>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</si>
  <si>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</si>
  <si>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</si>
  <si>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</si>
  <si>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</si>
  <si>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</si>
  <si>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</si>
  <si>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</si>
  <si>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</si>
  <si>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</si>
  <si>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</si>
  <si>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</si>
  <si>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</si>
  <si>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</si>
  <si>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</si>
  <si>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</si>
  <si>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</si>
  <si>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</si>
  <si>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</si>
  <si>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</si>
  <si>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</si>
  <si>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</si>
  <si>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</si>
  <si>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</si>
  <si>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</si>
  <si>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</si>
  <si>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</si>
  <si>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</si>
  <si>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</si>
  <si>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</si>
  <si>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</si>
  <si>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</si>
  <si>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</si>
  <si>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</si>
  <si>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</si>
  <si>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</si>
  <si>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</si>
  <si>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</si>
  <si>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</si>
  <si>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</si>
  <si>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</si>
  <si>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</si>
  <si>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</si>
  <si>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</si>
  <si>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</si>
  <si>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</si>
  <si>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</si>
  <si>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</si>
  <si>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</si>
  <si>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</si>
  <si>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</si>
  <si>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</si>
  <si>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</si>
  <si>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</si>
  <si>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</si>
  <si>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</si>
  <si>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</si>
  <si>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</si>
  <si>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</si>
  <si>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</si>
  <si>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</si>
  <si>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</si>
  <si>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</si>
  <si>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</si>
  <si>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</si>
  <si>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</si>
  <si>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</si>
  <si>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</si>
  <si>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</si>
  <si>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</si>
  <si>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</si>
  <si>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</si>
  <si>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</si>
  <si>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</si>
  <si>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</si>
  <si>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</si>
  <si>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</si>
  <si>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</si>
  <si>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</si>
  <si>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</si>
  <si>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</si>
  <si>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</si>
  <si>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</si>
  <si>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</si>
  <si>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</si>
  <si>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</si>
  <si>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</si>
  <si>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</si>
  <si>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</si>
  <si>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</si>
  <si>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</si>
  <si>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</si>
  <si>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</si>
  <si>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</si>
  <si>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</si>
  <si>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</si>
  <si>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</si>
  <si>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</si>
  <si>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</si>
  <si>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</si>
  <si>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</si>
  <si>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</si>
  <si>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</si>
  <si>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</si>
  <si>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</si>
  <si>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</si>
  <si>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</si>
  <si>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</si>
  <si>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</si>
  <si>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</si>
  <si>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</si>
  <si>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</si>
  <si>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</si>
  <si>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</si>
  <si>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</si>
  <si>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</si>
  <si>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</si>
  <si>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</si>
  <si>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</si>
  <si>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</si>
  <si>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</si>
  <si>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</si>
  <si>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</si>
  <si>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</si>
  <si>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</si>
  <si>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</si>
  <si>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</si>
  <si>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</si>
  <si>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</si>
  <si>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</si>
  <si>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</si>
  <si>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</si>
  <si>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</si>
  <si>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</si>
  <si>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</si>
  <si>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</si>
  <si>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</si>
  <si>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</si>
  <si>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</si>
  <si>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</si>
  <si>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</si>
  <si>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</si>
  <si>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</si>
  <si>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</si>
  <si>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</si>
  <si>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</si>
  <si>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</si>
  <si>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</si>
  <si>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</si>
  <si>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</si>
  <si>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</si>
  <si>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</si>
  <si>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</si>
  <si>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</si>
  <si>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</si>
  <si>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</si>
  <si>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</si>
  <si>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</si>
  <si>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</si>
  <si>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</si>
  <si>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</si>
  <si>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</si>
  <si>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</si>
  <si>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</si>
  <si>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</si>
  <si>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</si>
  <si>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</si>
  <si>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</si>
  <si>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</si>
  <si>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</si>
  <si>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</si>
  <si>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</si>
  <si>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</si>
  <si>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</si>
  <si>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</si>
  <si>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</si>
  <si>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</si>
  <si>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</si>
  <si>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</si>
  <si>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</si>
  <si>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</si>
  <si>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</si>
  <si>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</si>
  <si>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</si>
  <si>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</si>
  <si>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</si>
  <si>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</si>
  <si>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</si>
  <si>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</si>
  <si>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</si>
  <si>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</si>
  <si>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</si>
  <si>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</si>
  <si>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</si>
  <si>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</si>
  <si>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</si>
  <si>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</si>
  <si>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</si>
  <si>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</si>
  <si>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</si>
  <si>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</si>
  <si>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</si>
  <si>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</si>
  <si>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</si>
  <si>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</si>
  <si>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</si>
  <si>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</si>
  <si>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</si>
  <si>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</si>
  <si>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</si>
  <si>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</si>
  <si>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</si>
  <si>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</si>
  <si>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</si>
  <si>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</si>
  <si>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</si>
  <si>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</si>
  <si>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</si>
  <si>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</si>
  <si>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</si>
  <si>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</si>
  <si>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</si>
  <si>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</si>
  <si>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</si>
  <si>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</si>
  <si>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</si>
  <si>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</si>
  <si>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</si>
  <si>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</si>
  <si>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</si>
  <si>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</si>
  <si>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</si>
  <si>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</si>
  <si>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</si>
  <si>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</si>
  <si>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</si>
  <si>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</si>
  <si>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</si>
  <si>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</si>
  <si>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</si>
  <si>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</si>
  <si>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</si>
  <si>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</si>
  <si>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</si>
  <si>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</si>
  <si>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</si>
  <si>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</si>
  <si>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</si>
  <si>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</si>
  <si>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</si>
  <si>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</si>
  <si>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</si>
  <si>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</si>
  <si>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</si>
  <si>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</si>
  <si>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</si>
  <si>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</si>
  <si>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</si>
  <si>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</si>
  <si>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</si>
  <si>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</si>
  <si>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</si>
  <si>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</si>
  <si>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</si>
  <si>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</si>
  <si>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</si>
  <si>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</si>
  <si>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</si>
  <si>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</si>
  <si>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</si>
  <si>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</si>
  <si>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</si>
  <si>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</si>
  <si>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</si>
  <si>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</si>
  <si>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</si>
  <si>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</si>
  <si>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</si>
  <si>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</si>
  <si>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</si>
  <si>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</si>
  <si>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</si>
  <si>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</si>
  <si>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</si>
  <si>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</si>
  <si>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</si>
  <si>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</si>
  <si>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</si>
  <si>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</si>
  <si>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</si>
  <si>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</si>
  <si>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</si>
  <si>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</si>
  <si>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</si>
  <si>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</si>
  <si>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</si>
  <si>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</si>
  <si>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</si>
  <si>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</si>
  <si>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</si>
  <si>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</si>
  <si>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</si>
  <si>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</si>
  <si>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</si>
  <si>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</si>
  <si>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</si>
  <si>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</si>
  <si>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</si>
  <si>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</si>
  <si>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</si>
  <si>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</si>
  <si>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</si>
  <si>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</si>
  <si>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</si>
  <si>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</si>
  <si>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</si>
  <si>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</si>
  <si>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</si>
  <si>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</si>
  <si>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</si>
  <si>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</si>
  <si>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</si>
  <si>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</si>
  <si>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</si>
  <si>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</si>
  <si>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</si>
  <si>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</si>
  <si>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</si>
  <si>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</si>
  <si>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</si>
  <si>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</si>
  <si>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</si>
  <si>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</si>
  <si>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</si>
  <si>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</si>
  <si>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</si>
  <si>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</si>
  <si>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</si>
  <si>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</si>
  <si>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</si>
  <si>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</si>
  <si>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</si>
  <si>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</si>
  <si>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</si>
  <si>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</si>
  <si>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</si>
  <si>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</si>
  <si>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</si>
  <si>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</si>
  <si>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</si>
  <si>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</si>
  <si>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</si>
  <si>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</si>
  <si>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</si>
  <si>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</si>
  <si>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</si>
  <si>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</si>
  <si>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</si>
  <si>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</si>
  <si>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</si>
  <si>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</si>
  <si>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</si>
  <si>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</si>
  <si>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</si>
  <si>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</si>
  <si>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</si>
  <si>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</si>
  <si>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</si>
  <si>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</si>
  <si>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</si>
  <si>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</si>
  <si>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</si>
  <si>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</si>
  <si>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</si>
  <si>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</si>
  <si>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</si>
  <si>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</si>
  <si>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</si>
  <si>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</si>
  <si>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</si>
  <si>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</si>
  <si>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</si>
  <si>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</si>
  <si>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</si>
  <si>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</si>
  <si>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</si>
  <si>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</si>
  <si>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</si>
  <si>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</si>
  <si>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</si>
  <si>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</si>
  <si>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</si>
  <si>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</si>
  <si>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</si>
  <si>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</si>
  <si>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</si>
  <si>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</si>
  <si>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</si>
  <si>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</si>
  <si>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</si>
  <si>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</si>
  <si>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</si>
  <si>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</si>
  <si>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</si>
  <si>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</si>
  <si>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</si>
  <si>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</si>
  <si>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</si>
  <si>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</si>
  <si>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</si>
  <si>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</si>
  <si>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</si>
  <si>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</si>
  <si>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</si>
  <si>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</si>
  <si>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</si>
  <si>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</si>
  <si>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</si>
  <si>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</si>
  <si>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</si>
  <si>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</si>
  <si>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</si>
  <si>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</si>
  <si>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</si>
  <si>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</si>
  <si>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</si>
  <si>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</si>
  <si>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</si>
  <si>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</si>
  <si>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</si>
  <si>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</si>
  <si>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</si>
  <si>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</si>
  <si>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</si>
  <si>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</si>
  <si>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</si>
  <si>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</si>
  <si>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</si>
  <si>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</si>
  <si>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</si>
  <si>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</si>
  <si>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</si>
  <si>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</si>
  <si>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</si>
  <si>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</si>
  <si>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</si>
  <si>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</si>
  <si>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</si>
  <si>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</si>
  <si>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</si>
  <si>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</si>
  <si>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</si>
  <si>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</si>
  <si>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</si>
  <si>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</si>
  <si>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</si>
  <si>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</si>
  <si>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</si>
  <si>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</si>
  <si>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</si>
  <si>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</si>
  <si>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</si>
  <si>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</si>
  <si>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</si>
  <si>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</si>
  <si>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</si>
  <si>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</si>
  <si>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</si>
  <si>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</si>
  <si>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</si>
  <si>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</si>
  <si>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</si>
  <si>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</si>
  <si>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</si>
  <si>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</si>
  <si>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</si>
  <si>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</si>
  <si>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</si>
  <si>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</si>
  <si>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</si>
  <si>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</si>
  <si>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</si>
  <si>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</si>
  <si>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</si>
  <si>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</si>
  <si>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</si>
  <si>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</si>
  <si>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</si>
  <si>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</si>
  <si>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</si>
  <si>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</si>
  <si>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</si>
  <si>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</si>
  <si>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</si>
  <si>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</si>
  <si>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</si>
  <si>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</si>
  <si>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</si>
  <si>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</si>
  <si>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</si>
  <si>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</si>
  <si>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</si>
  <si>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</si>
  <si>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</si>
  <si>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</si>
  <si>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</si>
  <si>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</si>
  <si>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</si>
  <si>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</si>
  <si>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</si>
  <si>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</si>
  <si>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</si>
  <si>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</si>
  <si>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</si>
  <si>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</si>
  <si>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</si>
  <si>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</si>
  <si>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</si>
  <si>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</si>
  <si>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</si>
  <si>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</si>
  <si>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</si>
  <si>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</si>
  <si>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</si>
  <si>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</si>
  <si>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</si>
  <si>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</si>
  <si>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</si>
  <si>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</si>
  <si>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</si>
  <si>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</si>
  <si>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</si>
  <si>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</si>
  <si>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</si>
  <si>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</si>
  <si>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</si>
  <si>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</si>
  <si>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</si>
  <si>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</si>
  <si>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</si>
  <si>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</si>
  <si>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</si>
  <si>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</si>
  <si>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</si>
  <si>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</si>
  <si>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</si>
  <si>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</si>
  <si>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</si>
  <si>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</si>
  <si>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</si>
  <si>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</si>
  <si>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</si>
  <si>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</si>
  <si>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</si>
  <si>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</si>
  <si>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</si>
  <si>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</si>
  <si>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</si>
  <si>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</si>
  <si>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</si>
  <si>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</si>
  <si>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</si>
  <si>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</si>
  <si>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</si>
  <si>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</si>
  <si>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</si>
  <si>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</si>
  <si>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</si>
  <si>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</si>
  <si>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</si>
  <si>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</si>
  <si>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</si>
  <si>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</si>
  <si>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</si>
  <si>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</si>
  <si>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</si>
  <si>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</si>
  <si>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</si>
  <si>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</si>
  <si>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</si>
  <si>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</si>
  <si>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</si>
  <si>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</si>
  <si>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</si>
  <si>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</si>
  <si>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</si>
  <si>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</si>
  <si>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</si>
  <si>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</si>
  <si>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</si>
  <si>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</si>
  <si>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</si>
  <si>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</si>
  <si>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</si>
  <si>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</si>
  <si>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</si>
  <si>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</si>
  <si>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</si>
  <si>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</si>
  <si>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</si>
  <si>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</si>
  <si>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</si>
  <si>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</si>
  <si>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</si>
  <si>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</si>
  <si>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</si>
  <si>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</si>
  <si>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</si>
  <si>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</si>
  <si>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</si>
  <si>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</si>
  <si>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</si>
  <si>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</si>
  <si>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</si>
  <si>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</si>
  <si>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</si>
  <si>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</si>
  <si>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</si>
  <si>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</si>
  <si>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</si>
  <si>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</si>
  <si>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</si>
  <si>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</si>
  <si>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</si>
  <si>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</si>
  <si>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</si>
  <si>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</si>
  <si>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</si>
  <si>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</si>
  <si>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</si>
  <si>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</si>
  <si>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</si>
  <si>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</si>
  <si>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</si>
  <si>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</si>
  <si>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</si>
  <si>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</si>
  <si>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</si>
  <si>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</si>
  <si>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</si>
  <si>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</si>
  <si>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</si>
  <si>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</si>
  <si>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</si>
  <si>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</si>
  <si>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</si>
  <si>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</si>
  <si>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</si>
  <si>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</si>
  <si>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</si>
  <si>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</si>
  <si>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</si>
  <si>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</si>
  <si>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</si>
  <si>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</si>
  <si>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</si>
  <si>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</si>
  <si>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</si>
  <si>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</si>
  <si>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</si>
  <si>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</si>
  <si>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</si>
  <si>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</si>
  <si>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</si>
  <si>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</si>
  <si>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</si>
  <si>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</si>
  <si>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</si>
  <si>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</si>
  <si>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</si>
  <si>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</si>
  <si>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</si>
  <si>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</si>
  <si>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</si>
  <si>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</si>
  <si>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</si>
  <si>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</si>
  <si>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</si>
  <si>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</si>
  <si>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</si>
  <si>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</si>
  <si>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</si>
  <si>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</si>
  <si>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</si>
  <si>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</si>
  <si>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</si>
  <si>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</si>
  <si>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</si>
  <si>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</si>
  <si>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</si>
  <si>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</si>
  <si>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</si>
  <si>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</si>
  <si>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</si>
  <si>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</si>
  <si>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</si>
  <si>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</si>
  <si>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</si>
  <si>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</si>
  <si>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</si>
  <si>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</si>
  <si>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</si>
  <si>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</si>
  <si>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</si>
  <si>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</si>
  <si>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</si>
  <si>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</si>
  <si>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</si>
  <si>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</si>
  <si>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</si>
  <si>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</si>
  <si>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</si>
  <si>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</si>
  <si>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</si>
  <si>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</si>
  <si>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</si>
  <si>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</si>
  <si>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</si>
  <si>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</si>
  <si>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</si>
  <si>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</si>
  <si>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</si>
  <si>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</si>
  <si>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</si>
  <si>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</si>
  <si>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</si>
  <si>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</si>
  <si>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</si>
  <si>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</si>
  <si>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</si>
  <si>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</si>
  <si>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</si>
  <si>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</si>
  <si>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</si>
  <si>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</si>
  <si>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</si>
  <si>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</si>
  <si>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</si>
  <si>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</si>
  <si>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</si>
  <si>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</si>
  <si>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</si>
  <si>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</si>
  <si>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</si>
  <si>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</si>
  <si>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</si>
  <si>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</si>
  <si>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</si>
  <si>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</si>
  <si>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</si>
  <si>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</si>
  <si>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</si>
  <si>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</si>
  <si>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</si>
  <si>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</si>
  <si>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</si>
  <si>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</si>
  <si>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</si>
  <si>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</si>
  <si>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</si>
  <si>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</si>
  <si>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</si>
  <si>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</si>
  <si>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</si>
  <si>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</si>
  <si>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</si>
  <si>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</si>
  <si>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</si>
  <si>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</si>
  <si>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</si>
  <si>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</si>
  <si>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</si>
  <si>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</si>
  <si>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</si>
  <si>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</si>
  <si>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</si>
  <si>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</si>
  <si>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</si>
  <si>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</si>
  <si>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</si>
  <si>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</si>
  <si>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</si>
  <si>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</si>
  <si>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</si>
  <si>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</si>
  <si>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</si>
  <si>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</si>
  <si>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</si>
  <si>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</si>
  <si>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</si>
  <si>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</si>
  <si>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</si>
  <si>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</si>
  <si>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</si>
  <si>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</si>
  <si>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</si>
  <si>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</si>
  <si>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</si>
  <si>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</si>
  <si>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</si>
  <si>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</si>
  <si>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</si>
  <si>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</si>
  <si>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</si>
  <si>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</si>
  <si>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</si>
  <si>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</si>
  <si>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</si>
  <si>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</si>
  <si>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</si>
  <si>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</si>
  <si>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</si>
  <si>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</si>
  <si>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</si>
  <si>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</si>
  <si>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</si>
  <si>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</si>
  <si>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</si>
  <si>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</si>
  <si>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</si>
  <si>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</si>
  <si>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</si>
  <si>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</si>
  <si>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</si>
  <si>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</si>
  <si>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</si>
  <si>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</si>
  <si>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</si>
  <si>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</si>
  <si>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</si>
  <si>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</si>
  <si>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</si>
  <si>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</si>
  <si>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</si>
  <si>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</si>
  <si>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</si>
  <si>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</si>
  <si>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</si>
  <si>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</si>
  <si>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</si>
  <si>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</si>
  <si>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</si>
  <si>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</si>
  <si>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</si>
  <si>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</si>
  <si>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</si>
  <si>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</si>
  <si>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</si>
  <si>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</si>
  <si>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</si>
  <si>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</si>
  <si>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</si>
  <si>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</si>
  <si>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</si>
  <si>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</si>
  <si>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</si>
  <si>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</si>
  <si>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</si>
  <si>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</si>
  <si>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</si>
  <si>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</si>
  <si>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</si>
  <si>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</si>
  <si>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</si>
  <si>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</si>
  <si>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</si>
  <si>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</si>
  <si>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</si>
  <si>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</si>
  <si>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</si>
  <si>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</si>
  <si>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</si>
  <si>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</si>
  <si>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</si>
  <si>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</si>
  <si>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</si>
  <si>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</si>
  <si>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</si>
  <si>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</si>
  <si>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</si>
  <si>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</si>
  <si>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</si>
  <si>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</si>
  <si>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</si>
  <si>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</si>
  <si>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</si>
  <si>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</si>
  <si>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</si>
  <si>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</si>
  <si>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</si>
  <si>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</si>
  <si>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</si>
  <si>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</si>
  <si>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</si>
  <si>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</si>
  <si>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</si>
  <si>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</si>
  <si>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</si>
  <si>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</si>
  <si>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</si>
  <si>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</si>
  <si>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</si>
  <si>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</si>
  <si>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</si>
  <si>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</si>
  <si>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</si>
  <si>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</si>
  <si>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</si>
  <si>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</si>
  <si>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</si>
  <si>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</si>
  <si>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</si>
  <si>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</si>
  <si>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</si>
  <si>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</si>
  <si>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</si>
  <si>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</si>
  <si>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</si>
  <si>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</si>
  <si>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</si>
  <si>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</si>
  <si>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</si>
  <si>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</si>
  <si>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</si>
  <si>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</si>
  <si>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</si>
  <si>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</si>
  <si>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</si>
  <si>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</si>
  <si>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</si>
  <si>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</si>
  <si>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</si>
  <si>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</si>
  <si>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</si>
  <si>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</si>
  <si>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</si>
  <si>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</si>
  <si>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</si>
  <si>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</si>
  <si>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</si>
  <si>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</si>
  <si>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</si>
  <si>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</si>
  <si>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</si>
  <si>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</si>
  <si>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</si>
  <si>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</si>
  <si>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</si>
  <si>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</si>
  <si>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</si>
  <si>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</si>
  <si>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</si>
  <si>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</si>
  <si>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</si>
  <si>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</si>
  <si>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</si>
  <si>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</si>
  <si>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</si>
  <si>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</si>
  <si>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</si>
  <si>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</si>
  <si>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</si>
  <si>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</si>
  <si>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</si>
  <si>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</si>
  <si>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</si>
  <si>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</si>
  <si>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</si>
  <si>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</si>
  <si>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</si>
  <si>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</si>
  <si>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</si>
  <si>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</si>
  <si>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</si>
  <si>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</si>
  <si>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</si>
  <si>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</si>
  <si>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</si>
  <si>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</si>
  <si>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</si>
  <si>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</si>
  <si>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</si>
  <si>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</si>
  <si>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</si>
  <si>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</si>
  <si>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</si>
  <si>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</si>
  <si>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</si>
  <si>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</si>
  <si>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</si>
  <si>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</si>
  <si>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</si>
  <si>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</si>
  <si>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</si>
  <si>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</si>
  <si>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</si>
  <si>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</si>
  <si>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</si>
  <si>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</si>
  <si>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</si>
  <si>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</si>
  <si>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</si>
  <si>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</si>
  <si>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</si>
  <si>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</si>
  <si>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</si>
  <si>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</si>
  <si>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</si>
  <si>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</si>
  <si>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</si>
  <si>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</si>
  <si>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</si>
  <si>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</si>
  <si>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</si>
  <si>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</si>
  <si>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</si>
  <si>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</si>
  <si>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</si>
  <si>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</si>
  <si>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</si>
  <si>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</si>
  <si>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</si>
  <si>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</si>
  <si>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</si>
  <si>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</si>
  <si>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</si>
  <si>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</si>
  <si>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</si>
  <si>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</si>
  <si>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</si>
  <si>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</si>
  <si>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</si>
  <si>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</si>
  <si>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</si>
  <si>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</si>
  <si>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</si>
  <si>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</si>
  <si>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</si>
  <si>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</si>
  <si>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</si>
  <si>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</si>
  <si>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</si>
  <si>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</si>
  <si>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</si>
  <si>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</si>
  <si>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</si>
  <si>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</si>
  <si>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</si>
  <si>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</si>
  <si>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</si>
  <si>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</si>
  <si>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</si>
  <si>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</si>
  <si>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</si>
  <si>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</si>
  <si>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</si>
  <si>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</si>
  <si>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</si>
  <si>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</si>
  <si>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</si>
  <si>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</si>
  <si>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</si>
  <si>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</si>
  <si>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</si>
  <si>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</si>
  <si>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</si>
  <si>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</si>
  <si>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</si>
  <si>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</si>
  <si>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</si>
  <si>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</si>
  <si>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</si>
  <si>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</si>
  <si>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</si>
  <si>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</si>
  <si>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</si>
  <si>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</si>
  <si>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</si>
  <si>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</si>
  <si>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</si>
  <si>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</si>
  <si>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</si>
  <si>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</si>
  <si>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</si>
  <si>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</si>
  <si>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</si>
  <si>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</si>
  <si>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</si>
  <si>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</si>
  <si>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</si>
  <si>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</si>
  <si>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</si>
  <si>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</si>
  <si>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</si>
  <si>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</si>
  <si>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</si>
  <si>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</si>
  <si>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</si>
  <si>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</si>
  <si>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</si>
  <si>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</si>
  <si>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</si>
  <si>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</si>
  <si>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</si>
  <si>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</si>
  <si>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</si>
  <si>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</si>
  <si>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</si>
  <si>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</si>
  <si>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</si>
  <si>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</si>
  <si>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</si>
  <si>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</si>
  <si>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</si>
  <si>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</si>
  <si>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</si>
  <si>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</si>
  <si>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</si>
  <si>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</si>
  <si>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</si>
  <si>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</si>
  <si>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</si>
  <si>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</si>
  <si>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</si>
  <si>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</si>
  <si>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</si>
  <si>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</si>
  <si>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</si>
  <si>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</si>
  <si>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</si>
  <si>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</si>
  <si>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</si>
  <si>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</si>
  <si>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</si>
  <si>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</si>
  <si>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</si>
  <si>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</si>
  <si>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</si>
  <si>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</si>
  <si>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</si>
  <si>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</si>
  <si>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</si>
  <si>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</si>
  <si>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</si>
  <si>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</si>
  <si>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</si>
  <si>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</si>
  <si>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</si>
  <si>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</si>
  <si>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</si>
  <si>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</si>
  <si>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</si>
  <si>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</si>
  <si>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</si>
  <si>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</si>
  <si>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</si>
  <si>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</si>
  <si>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</si>
  <si>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</si>
  <si>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</si>
  <si>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</si>
  <si>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</si>
  <si>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</si>
  <si>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</si>
  <si>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</si>
  <si>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</si>
  <si>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</si>
  <si>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</si>
  <si>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</si>
  <si>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</si>
  <si>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</si>
  <si>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</si>
  <si>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</si>
  <si>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</si>
  <si>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</si>
  <si>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</si>
  <si>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</si>
  <si>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</si>
  <si>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</si>
  <si>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</si>
  <si>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</si>
  <si>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</si>
  <si>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</si>
  <si>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</si>
  <si>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</si>
  <si>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</si>
  <si>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</si>
  <si>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</si>
  <si>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</si>
  <si>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</si>
  <si>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</si>
  <si>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</si>
  <si>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</si>
  <si>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</si>
  <si>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</si>
  <si>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</si>
  <si>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</si>
  <si>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</si>
  <si>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</si>
  <si>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</si>
  <si>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</si>
  <si>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</si>
  <si>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</si>
  <si>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</si>
  <si>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</si>
  <si>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</si>
  <si>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</si>
  <si>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</si>
  <si>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</si>
  <si>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</si>
  <si>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</si>
  <si>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</si>
  <si>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</si>
  <si>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</si>
  <si>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</si>
  <si>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</si>
  <si>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</si>
  <si>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</si>
  <si>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</si>
  <si>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</si>
  <si>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</si>
  <si>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</si>
  <si>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</si>
  <si>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</si>
  <si>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</si>
  <si>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</si>
  <si>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</si>
  <si>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</si>
  <si>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</si>
  <si>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</si>
  <si>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</si>
  <si>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</si>
  <si>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</si>
  <si>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</si>
  <si>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</si>
  <si>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</si>
  <si>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</si>
  <si>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</si>
  <si>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</si>
  <si>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</si>
  <si>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</si>
  <si>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</si>
  <si>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</si>
  <si>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</si>
  <si>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</si>
  <si>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</si>
  <si>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</si>
  <si>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</si>
  <si>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</si>
  <si>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</si>
  <si>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</si>
  <si>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</si>
  <si>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</si>
  <si>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</si>
  <si>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</si>
  <si>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</si>
  <si>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</si>
  <si>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</si>
  <si>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</si>
  <si>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</si>
  <si>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</si>
  <si>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</si>
  <si>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</si>
  <si>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</si>
  <si>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</si>
  <si>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</si>
  <si>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</si>
  <si>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</si>
  <si>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</si>
  <si>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</si>
  <si>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</si>
  <si>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</si>
  <si>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</si>
  <si>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</si>
  <si>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</si>
  <si>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</si>
  <si>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</si>
  <si>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</si>
  <si>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</si>
  <si>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</si>
  <si>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</si>
  <si>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</si>
  <si>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</si>
  <si>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</si>
  <si>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</si>
  <si>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</si>
  <si>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</si>
  <si>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</si>
  <si>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</si>
  <si>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</si>
  <si>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</si>
  <si>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</si>
  <si>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</si>
  <si>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</si>
  <si>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</si>
  <si>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</si>
  <si>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</si>
  <si>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</si>
  <si>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</si>
  <si>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</si>
  <si>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</si>
  <si>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</si>
  <si>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</si>
  <si>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</si>
  <si>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</si>
  <si>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</si>
  <si>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</si>
  <si>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</si>
  <si>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</si>
  <si>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</si>
  <si>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</si>
  <si>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</si>
  <si>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</si>
  <si>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</si>
  <si>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</si>
  <si>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</si>
  <si>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</si>
  <si>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</si>
  <si>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</si>
  <si>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</si>
  <si>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</si>
  <si>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</si>
  <si>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</si>
  <si>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</si>
  <si>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</si>
  <si>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</si>
  <si>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</si>
  <si>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</si>
  <si>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</si>
  <si>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</si>
  <si>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</si>
  <si>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</si>
  <si>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</si>
  <si>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</si>
  <si>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</si>
  <si>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</si>
  <si>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</si>
  <si>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</si>
  <si>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</si>
  <si>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</si>
  <si>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</si>
  <si>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</si>
  <si>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</si>
  <si>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</si>
  <si>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</si>
  <si>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</si>
  <si>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</si>
  <si>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</si>
  <si>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</si>
  <si>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</si>
  <si>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</si>
  <si>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</si>
  <si>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</si>
  <si>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</si>
  <si>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</si>
  <si>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</si>
  <si>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</si>
  <si>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</si>
  <si>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</si>
  <si>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</si>
  <si>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</si>
  <si>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</si>
  <si>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</si>
  <si>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</si>
  <si>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</si>
  <si>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</si>
  <si>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</si>
  <si>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</si>
  <si>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</si>
  <si>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</si>
  <si>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</si>
  <si>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</si>
  <si>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</si>
  <si>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</si>
  <si>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</si>
  <si>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</si>
  <si>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</si>
  <si>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</si>
  <si>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</si>
  <si>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</si>
  <si>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</si>
  <si>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</si>
  <si>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</si>
  <si>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</si>
  <si>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</si>
  <si>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</si>
  <si>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</si>
  <si>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</si>
  <si>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</si>
  <si>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</si>
  <si>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</si>
  <si>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</si>
  <si>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</si>
  <si>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</si>
  <si>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</si>
  <si>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</si>
  <si>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</si>
  <si>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</si>
  <si>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</si>
  <si>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</si>
  <si>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</si>
  <si>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</si>
  <si>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</si>
  <si>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</si>
  <si>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</si>
  <si>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</si>
  <si>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</si>
  <si>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</si>
  <si>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</si>
  <si>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</si>
  <si>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</si>
  <si>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</si>
  <si>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</si>
  <si>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</si>
  <si>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</si>
  <si>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</si>
  <si>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</si>
  <si>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</si>
  <si>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</si>
  <si>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</si>
  <si>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</si>
  <si>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</si>
  <si>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</si>
  <si>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</si>
  <si>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</si>
  <si>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</si>
  <si>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</si>
  <si>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</si>
  <si>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</si>
  <si>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</si>
  <si>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</si>
  <si>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</si>
  <si>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</si>
  <si>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</si>
  <si>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</si>
  <si>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</si>
  <si>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</si>
  <si>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</si>
  <si>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</si>
  <si>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</si>
  <si>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</si>
  <si>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</si>
  <si>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</si>
  <si>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</si>
  <si>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</si>
  <si>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</si>
  <si>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</si>
  <si>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</si>
  <si>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</si>
  <si>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</si>
  <si>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</si>
  <si>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</si>
  <si>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</si>
  <si>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</si>
  <si>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</si>
  <si>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</si>
  <si>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</si>
  <si>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</si>
  <si>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</si>
  <si>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</si>
  <si>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</si>
  <si>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</si>
  <si>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</si>
  <si>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</si>
  <si>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</si>
  <si>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</si>
  <si>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</si>
  <si>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</si>
  <si>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</si>
  <si>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</si>
  <si>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</si>
  <si>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</si>
  <si>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</si>
  <si>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</si>
  <si>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</si>
  <si>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</si>
  <si>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</si>
  <si>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</si>
  <si>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</si>
  <si>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</si>
  <si>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</si>
  <si>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</si>
  <si>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</si>
  <si>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</si>
  <si>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</si>
  <si>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</si>
  <si>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</si>
  <si>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</si>
  <si>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</si>
  <si>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</si>
  <si>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</si>
  <si>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</si>
  <si>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</si>
  <si>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</si>
  <si>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</si>
  <si>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</si>
  <si>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</si>
  <si>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</si>
  <si>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</si>
  <si>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</si>
  <si>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</si>
  <si>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</si>
  <si>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</si>
  <si>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</si>
  <si>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</si>
  <si>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</si>
  <si>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</si>
  <si>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</si>
  <si>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</si>
  <si>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</si>
  <si>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</si>
  <si>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</si>
  <si>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</si>
  <si>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</si>
  <si>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</si>
  <si>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</si>
  <si>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</si>
  <si>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</si>
  <si>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</si>
  <si>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</si>
  <si>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</si>
  <si>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</si>
  <si>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</si>
  <si>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</si>
  <si>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</si>
  <si>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</si>
  <si>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</si>
  <si>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</si>
  <si>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</si>
  <si>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</si>
  <si>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</si>
  <si>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</si>
  <si>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</si>
  <si>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</si>
  <si>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</si>
  <si>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</si>
  <si>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</si>
  <si>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</si>
  <si>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</si>
  <si>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</si>
  <si>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</si>
  <si>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</si>
  <si>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</si>
  <si>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</si>
  <si>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</si>
  <si>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</si>
  <si>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</si>
  <si>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</si>
  <si>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</si>
  <si>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</si>
  <si>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</si>
  <si>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</si>
  <si>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</si>
  <si>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</si>
  <si>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</si>
  <si>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</si>
  <si>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</si>
  <si>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</si>
  <si>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</si>
  <si>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</si>
  <si>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</si>
  <si>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</si>
  <si>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</si>
  <si>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</si>
  <si>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</si>
  <si>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</si>
  <si>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</si>
  <si>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</si>
  <si>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</si>
  <si>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</si>
  <si>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</si>
  <si>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</si>
  <si>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</si>
  <si>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</si>
  <si>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</si>
  <si>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</si>
  <si>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</si>
  <si>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</si>
  <si>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</si>
  <si>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</si>
  <si>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</si>
  <si>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</si>
  <si>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</si>
  <si>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</si>
  <si>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</si>
  <si>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</si>
  <si>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</si>
  <si>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</si>
  <si>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</si>
  <si>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</si>
  <si>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</si>
  <si>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</si>
  <si>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</si>
  <si>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</si>
  <si>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</si>
  <si>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</si>
  <si>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</si>
  <si>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</si>
  <si>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</si>
  <si>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</si>
  <si>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</si>
  <si>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</si>
  <si>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</si>
  <si>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</si>
  <si>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</si>
  <si>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</si>
  <si>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</si>
  <si>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</si>
  <si>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</si>
  <si>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</si>
  <si>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</si>
  <si>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</si>
  <si>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</si>
  <si>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</si>
  <si>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</si>
  <si>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</si>
  <si>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</si>
  <si>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</si>
  <si>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</si>
  <si>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</si>
  <si>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</si>
  <si>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</si>
  <si>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</si>
  <si>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</si>
  <si>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</si>
  <si>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</si>
  <si>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</si>
  <si>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</si>
  <si>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</si>
  <si>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</si>
  <si>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</si>
  <si>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</si>
  <si>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</si>
  <si>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</si>
  <si>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</si>
  <si>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</si>
  <si>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</si>
  <si>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</si>
  <si>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</si>
  <si>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</si>
  <si>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</si>
  <si>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</si>
  <si>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</si>
  <si>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</si>
  <si>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</si>
  <si>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</si>
  <si>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</si>
  <si>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</si>
  <si>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</si>
  <si>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</si>
  <si>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</si>
  <si>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</si>
  <si>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</si>
  <si>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</si>
  <si>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</si>
  <si>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</si>
  <si>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</si>
  <si>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</si>
  <si>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</si>
  <si>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</si>
  <si>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</si>
  <si>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</si>
  <si>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</si>
  <si>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</si>
  <si>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</si>
  <si>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</si>
  <si>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</si>
  <si>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</si>
  <si>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</si>
  <si>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</si>
  <si>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</si>
  <si>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</si>
  <si>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</si>
  <si>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</si>
  <si>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</si>
  <si>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</si>
  <si>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</si>
  <si>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</si>
  <si>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</si>
  <si>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</si>
  <si>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</si>
  <si>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</si>
  <si>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</si>
  <si>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</si>
  <si>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</si>
  <si>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</si>
  <si>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</si>
  <si>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</si>
  <si>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</si>
  <si>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</si>
  <si>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</si>
  <si>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</si>
  <si>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</si>
  <si>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</si>
  <si>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</si>
  <si>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</si>
  <si>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</si>
  <si>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</si>
  <si>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</si>
  <si>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</si>
  <si>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</si>
  <si>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</si>
  <si>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</si>
  <si>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</si>
  <si>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</si>
  <si>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</si>
  <si>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</si>
  <si>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</si>
  <si>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</si>
  <si>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</si>
  <si>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</si>
  <si>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</si>
  <si>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</si>
  <si>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</si>
  <si>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</si>
  <si>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</si>
  <si>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</si>
  <si>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</si>
  <si>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</si>
  <si>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</si>
  <si>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</si>
  <si>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</si>
  <si>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</si>
  <si>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</si>
  <si>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</si>
  <si>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</si>
  <si>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</si>
  <si>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</si>
  <si>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</si>
  <si>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</si>
  <si>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</si>
  <si>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</si>
  <si>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</si>
  <si>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</si>
  <si>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</si>
  <si>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</si>
  <si>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</si>
  <si>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</si>
  <si>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</si>
  <si>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</si>
  <si>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</si>
  <si>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</si>
  <si>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</si>
  <si>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</si>
  <si>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</si>
  <si>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</si>
  <si>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</si>
  <si>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</si>
  <si>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</si>
  <si>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</si>
  <si>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</si>
  <si>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</si>
  <si>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</si>
  <si>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</si>
  <si>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</si>
  <si>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</si>
  <si>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</si>
  <si>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</si>
  <si>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</si>
  <si>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</si>
  <si>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</si>
  <si>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</si>
  <si>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</si>
  <si>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</si>
  <si>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</si>
  <si>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</si>
  <si>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</si>
  <si>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</si>
  <si>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</si>
  <si>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</si>
  <si>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</si>
  <si>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</si>
  <si>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</si>
  <si>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</si>
  <si>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</si>
  <si>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</si>
  <si>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</si>
  <si>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</si>
  <si>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</si>
  <si>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</si>
  <si>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</si>
  <si>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</si>
  <si>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</si>
  <si>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</si>
  <si>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</si>
  <si>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</si>
  <si>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</si>
  <si>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</si>
  <si>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</si>
  <si>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</si>
  <si>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</si>
  <si>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</si>
  <si>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</si>
  <si>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</si>
  <si>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</si>
  <si>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</si>
  <si>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</si>
  <si>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</si>
  <si>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</si>
  <si>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</si>
  <si>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</si>
  <si>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</si>
  <si>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</si>
  <si>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</si>
  <si>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</si>
  <si>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</si>
  <si>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</si>
  <si>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</si>
  <si>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</si>
  <si>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</si>
  <si>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</si>
  <si>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</si>
  <si>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</si>
  <si>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</si>
  <si>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</si>
  <si>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</si>
  <si>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</si>
  <si>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</si>
  <si>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</si>
  <si>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</si>
  <si>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</si>
  <si>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</si>
  <si>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</si>
  <si>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</si>
  <si>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</si>
  <si>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</si>
  <si>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</si>
  <si>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</si>
  <si>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</si>
  <si>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</si>
  <si>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</si>
  <si>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</si>
  <si>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</si>
  <si>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</si>
  <si>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</si>
  <si>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</si>
  <si>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</si>
  <si>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</si>
  <si>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</si>
  <si>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</si>
  <si>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</si>
  <si>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</si>
  <si>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</si>
  <si>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</si>
  <si>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</si>
  <si>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</si>
  <si>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</si>
  <si>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</si>
  <si>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</si>
  <si>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</si>
  <si>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</si>
  <si>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</si>
  <si>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</si>
  <si>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</si>
  <si>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</si>
  <si>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</si>
  <si>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</si>
  <si>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</si>
  <si>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</si>
  <si>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</si>
  <si>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</si>
  <si>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</si>
  <si>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</si>
  <si>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</si>
  <si>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</si>
  <si>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</si>
  <si>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</si>
  <si>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</si>
  <si>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</si>
  <si>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</si>
  <si>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</si>
  <si>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</si>
  <si>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</si>
  <si>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</si>
  <si>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</si>
  <si>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</si>
  <si>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</si>
  <si>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</si>
  <si>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</si>
  <si>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</si>
  <si>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</si>
  <si>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</si>
  <si>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</si>
  <si>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</si>
  <si>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</si>
  <si>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</si>
  <si>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</si>
  <si>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</si>
  <si>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</si>
  <si>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</si>
  <si>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</si>
  <si>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</si>
  <si>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</si>
  <si>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</si>
  <si>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</si>
  <si>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</si>
  <si>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</si>
  <si>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</si>
  <si>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</si>
  <si>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</si>
  <si>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</si>
  <si>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</si>
  <si>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</si>
  <si>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</si>
  <si>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</si>
  <si>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</si>
  <si>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</si>
  <si>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</si>
  <si>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</si>
  <si>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</si>
  <si>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</si>
  <si>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</si>
  <si>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</si>
  <si>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</si>
  <si>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</si>
  <si>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</si>
  <si>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</si>
  <si>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</si>
  <si>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</si>
  <si>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</si>
  <si>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</si>
  <si>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</si>
  <si>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</si>
  <si>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</si>
  <si>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</si>
  <si>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</si>
  <si>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</si>
  <si>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</si>
  <si>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</si>
  <si>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</si>
  <si>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</si>
  <si>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</si>
  <si>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</si>
  <si>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</si>
  <si>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</si>
  <si>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</si>
  <si>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</si>
  <si>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</si>
  <si>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</si>
  <si>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</si>
  <si>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</si>
  <si>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</si>
  <si>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</si>
  <si>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</si>
  <si>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</si>
  <si>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</si>
  <si>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</si>
  <si>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</si>
  <si>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</si>
  <si>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</si>
  <si>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</si>
  <si>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</si>
  <si>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</si>
  <si>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</si>
  <si>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</si>
  <si>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</si>
  <si>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</si>
  <si>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</si>
  <si>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</si>
  <si>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</si>
  <si>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</si>
  <si>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</si>
  <si>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</si>
  <si>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</si>
  <si>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</si>
  <si>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</si>
  <si>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</si>
  <si>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</si>
  <si>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</si>
  <si>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</si>
  <si>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</si>
  <si>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</si>
  <si>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</si>
  <si>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</si>
  <si>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</si>
  <si>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</si>
  <si>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</si>
  <si>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</si>
  <si>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</si>
  <si>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</si>
  <si>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</si>
  <si>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</si>
  <si>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</si>
  <si>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</si>
  <si>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</si>
  <si>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</si>
  <si>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</si>
  <si>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</si>
  <si>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</si>
  <si>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</si>
  <si>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</si>
  <si>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</si>
  <si>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</si>
  <si>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</si>
  <si>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</si>
  <si>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</si>
  <si>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</si>
  <si>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</si>
  <si>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</si>
  <si>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</si>
  <si>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</si>
  <si>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</si>
  <si>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</si>
  <si>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</si>
  <si>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</si>
  <si>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</si>
  <si>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</si>
  <si>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</si>
  <si>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</si>
  <si>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</si>
  <si>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</si>
  <si>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</si>
  <si>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</si>
  <si>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</si>
  <si>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</si>
  <si>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</si>
  <si>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</si>
  <si>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</si>
  <si>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</si>
  <si>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</si>
  <si>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</si>
  <si>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</si>
  <si>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</si>
  <si>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</si>
  <si>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</si>
  <si>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</si>
  <si>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</si>
  <si>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</si>
  <si>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</si>
  <si>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</si>
  <si>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</si>
  <si>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</si>
  <si>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</si>
  <si>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</si>
  <si>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</si>
  <si>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</si>
  <si>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</si>
  <si>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</si>
  <si>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</si>
  <si>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</si>
  <si>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</si>
  <si>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</si>
  <si>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</si>
  <si>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</si>
  <si>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</si>
  <si>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</si>
  <si>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</si>
  <si>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</si>
  <si>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</si>
  <si>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</si>
  <si>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</si>
  <si>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</si>
  <si>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</si>
  <si>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</si>
  <si>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</si>
  <si>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</si>
  <si>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</si>
  <si>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</si>
  <si>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</si>
  <si>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</si>
  <si>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</si>
  <si>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</si>
  <si>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</si>
  <si>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</si>
  <si>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</si>
  <si>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</si>
  <si>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</si>
  <si>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</si>
  <si>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</si>
  <si>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</si>
  <si>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</si>
  <si>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</si>
  <si>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</si>
  <si>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</si>
  <si>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</si>
  <si>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</si>
  <si>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</si>
  <si>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</si>
  <si>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</si>
  <si>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</si>
  <si>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</si>
  <si>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</si>
  <si>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</si>
  <si>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</si>
  <si>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</si>
  <si>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</si>
  <si>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</si>
  <si>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</si>
  <si>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</si>
  <si>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</si>
  <si>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</si>
  <si>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</si>
  <si>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</si>
  <si>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</si>
  <si>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</si>
  <si>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</si>
  <si>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</si>
  <si>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</si>
  <si>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</si>
  <si>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</si>
  <si>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</si>
  <si>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</si>
  <si>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</si>
  <si>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</si>
  <si>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</si>
  <si>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</si>
  <si>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</si>
  <si>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</si>
  <si>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</si>
  <si>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</si>
  <si>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</si>
  <si>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</si>
  <si>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</si>
  <si>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</si>
  <si>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</si>
  <si>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</si>
  <si>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</si>
  <si>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</si>
  <si>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</si>
  <si>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</si>
  <si>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</si>
  <si>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</si>
  <si>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</si>
  <si>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</si>
  <si>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</si>
  <si>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</si>
  <si>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</si>
  <si>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</si>
  <si>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</si>
  <si>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</si>
  <si>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</si>
  <si>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</si>
  <si>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</si>
  <si>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</si>
  <si>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</si>
  <si>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</si>
  <si>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</si>
  <si>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</si>
  <si>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</si>
  <si>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</si>
  <si>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</si>
  <si>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</si>
  <si>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</si>
  <si>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</si>
  <si>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</si>
  <si>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</si>
  <si>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</si>
  <si>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</si>
  <si>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</si>
  <si>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</si>
  <si>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</si>
  <si>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</si>
  <si>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</si>
  <si>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</si>
  <si>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</si>
  <si>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</si>
  <si>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</si>
  <si>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</si>
  <si>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</si>
  <si>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</si>
  <si>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</si>
  <si>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</si>
  <si>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</si>
  <si>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</si>
  <si>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</si>
  <si>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</si>
  <si>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</si>
  <si>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</si>
  <si>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</si>
  <si>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</si>
  <si>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</si>
  <si>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</si>
  <si>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</si>
  <si>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</si>
  <si>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</si>
  <si>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</si>
  <si>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</si>
  <si>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</si>
  <si>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</si>
  <si>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</si>
  <si>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</si>
  <si>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</si>
  <si>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</si>
  <si>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</si>
  <si>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</si>
  <si>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</si>
  <si>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</si>
  <si>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</si>
  <si>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</si>
  <si>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</si>
  <si>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</si>
  <si>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</si>
  <si>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</si>
  <si>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</si>
  <si>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</si>
  <si>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</si>
  <si>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</si>
  <si>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</si>
  <si>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</si>
  <si>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</si>
  <si>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</si>
  <si>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</si>
  <si>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</si>
  <si>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</si>
  <si>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</si>
  <si>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</si>
  <si>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</si>
  <si>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</si>
  <si>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</si>
  <si>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</si>
  <si>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</si>
  <si>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</si>
  <si>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</si>
  <si>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</si>
  <si>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</si>
  <si>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</si>
  <si>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</si>
  <si>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</si>
  <si>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</si>
  <si>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</si>
  <si>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</si>
  <si>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</si>
  <si>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</si>
  <si>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</si>
  <si>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</si>
  <si>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</si>
  <si>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</si>
  <si>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</si>
  <si>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</si>
  <si>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</si>
  <si>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</si>
  <si>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</si>
  <si>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</si>
  <si>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</si>
  <si>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</si>
  <si>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</si>
  <si>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</si>
  <si>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</si>
  <si>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</si>
  <si>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</si>
  <si>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</si>
  <si>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</si>
  <si>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</si>
  <si>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</si>
  <si>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</si>
  <si>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</si>
  <si>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</si>
  <si>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</si>
  <si>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</si>
  <si>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</si>
  <si>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</si>
  <si>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</si>
  <si>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</si>
  <si>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</si>
  <si>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</si>
  <si>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</si>
  <si>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</si>
  <si>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</si>
  <si>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</si>
  <si>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</si>
  <si>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</si>
  <si>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</si>
  <si>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</si>
  <si>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</si>
  <si>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</si>
  <si>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</si>
  <si>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</si>
  <si>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</si>
  <si>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</si>
  <si>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</si>
  <si>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</si>
  <si>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</si>
  <si>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</si>
  <si>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</si>
  <si>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</si>
  <si>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</si>
  <si>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</si>
  <si>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</si>
  <si>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</si>
  <si>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</si>
  <si>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</si>
  <si>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</si>
  <si>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</si>
  <si>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</si>
  <si>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</si>
  <si>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</si>
  <si>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</si>
  <si>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</si>
  <si>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</si>
  <si>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</si>
  <si>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</si>
  <si>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</si>
  <si>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</si>
  <si>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</si>
  <si>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</si>
  <si>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</si>
  <si>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</si>
  <si>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</si>
  <si>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</si>
  <si>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</si>
  <si>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</si>
  <si>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</si>
  <si>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</si>
  <si>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</si>
  <si>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</si>
  <si>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</si>
  <si>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</si>
  <si>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</si>
  <si>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</si>
  <si>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</si>
  <si>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</si>
  <si>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</si>
  <si>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</si>
  <si>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</si>
  <si>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</si>
  <si>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</si>
  <si>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</si>
  <si>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</si>
  <si>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</si>
  <si>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</si>
  <si>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</si>
  <si>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</si>
  <si>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</si>
  <si>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</si>
  <si>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</si>
  <si>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</si>
  <si>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</si>
  <si>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</si>
  <si>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</si>
  <si>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</si>
  <si>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</si>
  <si>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</si>
  <si>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</si>
  <si>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</si>
  <si>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</si>
  <si>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</si>
  <si>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</si>
  <si>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</si>
  <si>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</si>
  <si>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</si>
  <si>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</si>
  <si>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</si>
  <si>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</si>
  <si>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</si>
  <si>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</si>
  <si>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</si>
  <si>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</si>
  <si>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</si>
  <si>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</si>
  <si>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</si>
  <si>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</si>
  <si>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</si>
  <si>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</si>
  <si>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</si>
  <si>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</si>
  <si>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</si>
  <si>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</si>
  <si>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</si>
  <si>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</si>
  <si>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</si>
  <si>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</si>
  <si>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</si>
  <si>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</si>
  <si>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</si>
  <si>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</si>
  <si>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</si>
  <si>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</si>
  <si>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</si>
  <si>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</si>
  <si>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</si>
  <si>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</si>
  <si>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</si>
  <si>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</si>
  <si>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</si>
  <si>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</si>
  <si>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</si>
  <si>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</si>
  <si>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</si>
  <si>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</si>
  <si>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</si>
  <si>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</si>
  <si>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</si>
  <si>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</si>
  <si>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</si>
  <si>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</si>
  <si>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</si>
  <si>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</si>
  <si>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</si>
  <si>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</si>
  <si>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</si>
  <si>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</si>
  <si>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</si>
  <si>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</si>
  <si>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</si>
  <si>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</si>
  <si>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</si>
  <si>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</si>
  <si>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</si>
  <si>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</si>
  <si>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</si>
  <si>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</si>
  <si>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</si>
  <si>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</si>
  <si>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</si>
  <si>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</si>
  <si>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</si>
  <si>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</si>
  <si>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</si>
  <si>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</si>
  <si>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</si>
  <si>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</si>
  <si>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</si>
  <si>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</si>
  <si>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</si>
  <si>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</si>
  <si>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</si>
  <si>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</si>
  <si>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</si>
  <si>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</si>
  <si>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</si>
  <si>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</si>
  <si>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</si>
  <si>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</si>
  <si>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</si>
  <si>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</si>
  <si>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</si>
  <si>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</si>
  <si>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</si>
  <si>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</si>
  <si>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</si>
  <si>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</si>
  <si>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</si>
  <si>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</si>
  <si>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</si>
  <si>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</si>
  <si>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</si>
  <si>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</si>
  <si>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</si>
  <si>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</si>
  <si>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</si>
  <si>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</si>
  <si>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</si>
  <si>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</si>
  <si>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</si>
  <si>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</si>
  <si>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</si>
  <si>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</si>
  <si>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</si>
  <si>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</si>
  <si>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</si>
  <si>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</si>
  <si>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</si>
  <si>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</si>
  <si>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</si>
  <si>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</si>
  <si>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</si>
  <si>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</si>
  <si>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</si>
  <si>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</si>
  <si>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</si>
  <si>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</si>
  <si>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</si>
  <si>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</si>
  <si>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</si>
  <si>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</si>
  <si>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</si>
  <si>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</si>
  <si>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</si>
  <si>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</si>
  <si>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</si>
  <si>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</si>
  <si>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</si>
  <si>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</si>
  <si>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</si>
  <si>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</si>
  <si>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</si>
  <si>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</si>
  <si>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</si>
  <si>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</si>
  <si>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</si>
  <si>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</si>
  <si>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</si>
  <si>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</si>
  <si>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</si>
  <si>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</si>
  <si>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</si>
  <si>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</si>
  <si>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</si>
  <si>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</si>
  <si>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</si>
  <si>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</si>
  <si>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</si>
  <si>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</si>
  <si>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</si>
  <si>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</si>
  <si>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</si>
  <si>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</si>
  <si>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</si>
  <si>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</si>
  <si>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</si>
  <si>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</si>
  <si>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</si>
  <si>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</si>
  <si>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</si>
  <si>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</si>
  <si>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</si>
  <si>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</si>
  <si>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</si>
  <si>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</si>
  <si>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</si>
  <si>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</si>
  <si>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</si>
  <si>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</si>
  <si>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</si>
  <si>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</si>
  <si>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</si>
  <si>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</si>
  <si>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</si>
  <si>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</si>
  <si>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</si>
  <si>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</si>
  <si>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</si>
  <si>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</si>
  <si>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</si>
  <si>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</si>
  <si>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</si>
  <si>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</si>
  <si>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</si>
  <si>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</si>
  <si>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</si>
  <si>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</si>
  <si>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</si>
  <si>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</si>
  <si>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</si>
  <si>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</si>
  <si>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</si>
  <si>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</si>
  <si>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</si>
  <si>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</si>
  <si>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</si>
  <si>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</si>
  <si>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</si>
  <si>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</si>
  <si>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</si>
  <si>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</si>
  <si>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</si>
  <si>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</si>
  <si>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</si>
  <si>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</si>
  <si>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</si>
  <si>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</si>
  <si>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</si>
  <si>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</si>
  <si>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</si>
  <si>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</si>
  <si>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</si>
  <si>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</si>
  <si>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</si>
  <si>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</si>
  <si>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</si>
  <si>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</si>
  <si>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</si>
  <si>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</si>
  <si>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</si>
  <si>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</si>
  <si>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</si>
  <si>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</si>
  <si>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</si>
  <si>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</si>
  <si>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</si>
  <si>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</si>
  <si>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</si>
  <si>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</si>
  <si>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</si>
  <si>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</si>
  <si>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</si>
  <si>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</si>
  <si>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</si>
  <si>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</si>
  <si>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</si>
  <si>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</si>
  <si>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</si>
  <si>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</si>
  <si>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</si>
  <si>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</si>
  <si>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</si>
  <si>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</si>
  <si>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</si>
  <si>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</si>
  <si>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</si>
  <si>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</si>
  <si>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</si>
  <si>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</si>
  <si>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</si>
  <si>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</si>
  <si>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</si>
  <si>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</si>
  <si>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</si>
  <si>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</si>
  <si>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</si>
  <si>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</si>
  <si>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</si>
  <si>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</si>
  <si>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</si>
  <si>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</si>
  <si>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</si>
  <si>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</si>
  <si>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</si>
  <si>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</si>
  <si>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</si>
  <si>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</si>
  <si>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</si>
  <si>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</si>
  <si>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</si>
  <si>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</si>
  <si>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</si>
  <si>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</si>
  <si>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</si>
  <si>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</si>
  <si>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</si>
  <si>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</si>
  <si>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</si>
  <si>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</si>
  <si>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</si>
  <si>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</si>
  <si>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</si>
  <si>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</si>
  <si>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</si>
  <si>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</si>
  <si>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</si>
  <si>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</si>
  <si>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</si>
  <si>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</si>
  <si>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</si>
  <si>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</si>
  <si>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</si>
  <si>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</si>
  <si>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</si>
  <si>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</si>
  <si>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</si>
  <si>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</si>
  <si>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</si>
  <si>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</si>
  <si>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</si>
  <si>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</si>
  <si>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</si>
  <si>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</si>
  <si>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</si>
  <si>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</si>
  <si>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</si>
  <si>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</si>
  <si>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</si>
  <si>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</si>
  <si>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</si>
  <si>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</si>
  <si>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</si>
  <si>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</si>
  <si>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</si>
  <si>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</si>
  <si>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</si>
  <si>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</si>
  <si>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</si>
  <si>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</si>
  <si>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</si>
  <si>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</si>
  <si>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</si>
  <si>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</si>
  <si>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</si>
  <si>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</si>
  <si>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</si>
  <si>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</si>
  <si>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</si>
  <si>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</si>
  <si>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</si>
  <si>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</si>
  <si>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</si>
  <si>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</si>
  <si>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</si>
  <si>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</si>
  <si>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</si>
  <si>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</si>
  <si>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</si>
  <si>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</si>
  <si>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</si>
  <si>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</si>
  <si>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</si>
  <si>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</si>
  <si>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</si>
  <si>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</si>
  <si>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</si>
  <si>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</si>
  <si>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</si>
  <si>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</si>
  <si>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</si>
  <si>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</si>
  <si>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</si>
  <si>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</si>
  <si>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</si>
  <si>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</si>
  <si>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</si>
  <si>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</si>
  <si>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</si>
  <si>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</si>
  <si>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</si>
  <si>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</si>
  <si>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</si>
  <si>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</si>
  <si>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</si>
  <si>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</si>
  <si>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</si>
  <si>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</si>
  <si>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</si>
  <si>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</si>
  <si>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</si>
  <si>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</si>
  <si>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</si>
  <si>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</si>
  <si>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</si>
  <si>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</si>
  <si>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</si>
  <si>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</si>
  <si>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</si>
  <si>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</si>
  <si>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</si>
  <si>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</si>
  <si>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</si>
  <si>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</si>
  <si>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</si>
  <si>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</si>
  <si>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</si>
  <si>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</si>
  <si>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</si>
  <si>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</si>
  <si>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</si>
  <si>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</si>
  <si>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</si>
  <si>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</si>
  <si>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</si>
  <si>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</si>
  <si>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</si>
  <si>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</si>
  <si>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</si>
  <si>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</si>
  <si>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</si>
  <si>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</si>
  <si>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</si>
  <si>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</si>
  <si>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</si>
  <si>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</si>
  <si>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</si>
  <si>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</si>
  <si>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</si>
  <si>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</si>
  <si>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</si>
  <si>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</si>
  <si>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</si>
  <si>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</si>
  <si>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</si>
  <si>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</si>
  <si>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</si>
  <si>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</si>
  <si>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</si>
  <si>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</si>
  <si>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</si>
  <si>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</si>
  <si>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</si>
  <si>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</si>
  <si>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</si>
  <si>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</si>
  <si>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</si>
  <si>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</si>
  <si>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</si>
  <si>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</si>
  <si>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</si>
  <si>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</si>
  <si>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</si>
  <si>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</si>
  <si>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</si>
  <si>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</si>
  <si>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</si>
  <si>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</si>
  <si>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</si>
  <si>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</si>
  <si>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</si>
  <si>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</si>
  <si>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</si>
  <si>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</si>
  <si>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</si>
  <si>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</si>
  <si>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</si>
  <si>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</si>
  <si>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</si>
  <si>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</si>
  <si>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</si>
  <si>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</si>
  <si>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</si>
  <si>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</si>
  <si>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</si>
  <si>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</si>
  <si>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</si>
  <si>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</si>
  <si>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</si>
  <si>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</si>
  <si>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</si>
  <si>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</si>
  <si>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</si>
  <si>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</si>
  <si>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</si>
  <si>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</si>
  <si>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</si>
  <si>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</si>
  <si>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</si>
  <si>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</si>
  <si>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</si>
  <si>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</si>
  <si>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</si>
  <si>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</si>
  <si>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</si>
  <si>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</si>
  <si>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</si>
  <si>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</si>
  <si>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</si>
  <si>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</si>
  <si>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</si>
  <si>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</si>
  <si>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</si>
  <si>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</si>
  <si>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</si>
  <si>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</si>
  <si>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</si>
  <si>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</si>
  <si>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</si>
  <si>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</si>
  <si>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</si>
  <si>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</si>
  <si>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</si>
  <si>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</si>
  <si>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</si>
  <si>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</si>
  <si>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</si>
  <si>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</si>
  <si>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</si>
  <si>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</si>
  <si>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</si>
  <si>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</si>
  <si>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</si>
  <si>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</si>
  <si>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</si>
  <si>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</si>
  <si>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</si>
  <si>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</si>
  <si>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</si>
  <si>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</si>
  <si>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</si>
  <si>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</si>
  <si>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</si>
  <si>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</si>
  <si>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</si>
  <si>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</si>
  <si>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</si>
  <si>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</si>
  <si>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</si>
  <si>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</si>
  <si>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</si>
  <si>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</si>
  <si>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</si>
  <si>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</si>
  <si>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</si>
  <si>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</si>
  <si>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</si>
  <si>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</si>
  <si>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</si>
  <si>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</si>
  <si>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</si>
  <si>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</si>
  <si>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</si>
  <si>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</si>
  <si>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</si>
  <si>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</si>
  <si>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</si>
  <si>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</si>
  <si>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</si>
  <si>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</si>
  <si>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</si>
  <si>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</si>
  <si>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</si>
  <si>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</si>
  <si>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</si>
  <si>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</si>
  <si>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</si>
  <si>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</si>
  <si>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</si>
  <si>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</si>
  <si>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</si>
  <si>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</si>
  <si>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</si>
  <si>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</si>
  <si>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</si>
  <si>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</si>
  <si>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</si>
  <si>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</si>
  <si>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</si>
  <si>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</si>
  <si>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</si>
  <si>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</si>
  <si>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</si>
  <si>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</si>
  <si>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</si>
  <si>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</si>
  <si>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</si>
  <si>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</si>
  <si>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</si>
  <si>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</si>
  <si>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</si>
  <si>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</si>
  <si>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</si>
  <si>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</si>
  <si>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</si>
  <si>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</si>
  <si>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</si>
  <si>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</si>
  <si>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</si>
  <si>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</si>
  <si>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</si>
  <si>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</si>
  <si>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</si>
  <si>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</si>
  <si>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</si>
  <si>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</si>
  <si>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</si>
  <si>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</si>
  <si>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</si>
  <si>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</si>
  <si>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</si>
  <si>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</si>
  <si>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</si>
  <si>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</si>
  <si>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</si>
  <si>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</si>
  <si>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</si>
  <si>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</si>
  <si>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</si>
  <si>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</si>
  <si>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</si>
  <si>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</si>
  <si>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</si>
  <si>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</si>
  <si>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</si>
  <si>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</si>
  <si>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</si>
  <si>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</si>
  <si>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</si>
  <si>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</si>
  <si>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</si>
  <si>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</si>
  <si>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</si>
  <si>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</si>
  <si>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</si>
  <si>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</si>
  <si>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</si>
  <si>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</si>
  <si>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</si>
  <si>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</si>
  <si>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</si>
  <si>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</si>
  <si>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</si>
  <si>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</si>
  <si>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</si>
  <si>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</si>
  <si>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</si>
  <si>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</si>
  <si>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</si>
  <si>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</si>
  <si>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</si>
  <si>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</si>
  <si>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</si>
  <si>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</si>
  <si>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</si>
  <si>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</si>
  <si>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</si>
  <si>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</si>
  <si>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</si>
  <si>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</si>
  <si>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</si>
  <si>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</si>
  <si>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</si>
  <si>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</si>
  <si>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</si>
  <si>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</si>
  <si>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</si>
  <si>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</si>
  <si>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</si>
  <si>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</si>
  <si>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</si>
  <si>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</si>
  <si>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</si>
  <si>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</si>
  <si>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</si>
  <si>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</si>
  <si>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</si>
  <si>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</si>
  <si>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</si>
  <si>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</si>
  <si>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</si>
  <si>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</si>
  <si>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</si>
  <si>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</si>
  <si>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</si>
  <si>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</si>
  <si>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</si>
  <si>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</si>
  <si>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</si>
  <si>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</si>
  <si>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</si>
  <si>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</si>
  <si>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</si>
  <si>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</si>
  <si>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</si>
  <si>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</si>
  <si>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</si>
  <si>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</si>
  <si>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</si>
  <si>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</si>
  <si>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</si>
  <si>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</si>
  <si>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</si>
  <si>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</si>
  <si>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</si>
  <si>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</si>
  <si>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</si>
  <si>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</si>
  <si>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</si>
  <si>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</si>
  <si>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</si>
  <si>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</si>
  <si>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</si>
  <si>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</si>
  <si>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</si>
  <si>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</si>
  <si>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</si>
  <si>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</si>
  <si>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</si>
  <si>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</si>
  <si>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</si>
  <si>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</si>
  <si>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</si>
  <si>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</si>
  <si>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</si>
  <si>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</si>
  <si>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</si>
  <si>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</si>
  <si>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</si>
  <si>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</si>
  <si>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</si>
  <si>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</si>
  <si>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</si>
  <si>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</si>
  <si>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</si>
  <si>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</si>
  <si>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</si>
  <si>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</si>
  <si>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</si>
  <si>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</si>
  <si>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</si>
  <si>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</si>
  <si>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</si>
  <si>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</si>
  <si>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</si>
  <si>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</si>
  <si>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</si>
  <si>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</si>
  <si>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</si>
  <si>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</si>
  <si>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</si>
  <si>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</si>
  <si>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</si>
  <si>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</si>
  <si>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</si>
  <si>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</si>
  <si>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</si>
  <si>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</si>
  <si>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</si>
  <si>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</si>
  <si>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</si>
  <si>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</si>
  <si>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</si>
  <si>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</si>
  <si>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</si>
  <si>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</si>
  <si>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</si>
  <si>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</si>
  <si>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</si>
  <si>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</si>
  <si>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</si>
  <si>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</si>
  <si>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</si>
  <si>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</si>
  <si>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</si>
  <si>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</si>
  <si>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</si>
  <si>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</si>
  <si>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</si>
  <si>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</si>
  <si>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</si>
  <si>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</si>
  <si>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</si>
  <si>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</si>
  <si>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</si>
  <si>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</si>
  <si>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</si>
  <si>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</si>
  <si>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</si>
  <si>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</si>
  <si>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</si>
  <si>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</si>
  <si>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</si>
  <si>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</si>
  <si>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</si>
  <si>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</si>
  <si>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</si>
  <si>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</si>
  <si>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</si>
  <si>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</si>
  <si>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</si>
  <si>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</si>
  <si>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</si>
  <si>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</si>
  <si>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</si>
  <si>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</si>
  <si>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</si>
  <si>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</si>
  <si>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</si>
  <si>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</si>
  <si>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</si>
  <si>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</si>
  <si>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</si>
  <si>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</si>
  <si>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</si>
  <si>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</si>
  <si>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</si>
  <si>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</si>
  <si>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</si>
  <si>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</si>
  <si>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</si>
  <si>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</si>
  <si>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</si>
  <si>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</si>
  <si>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</si>
  <si>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</si>
  <si>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</si>
  <si>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</si>
  <si>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</si>
  <si>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</si>
  <si>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</si>
  <si>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</si>
  <si>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</si>
  <si>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</si>
  <si>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</si>
  <si>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</si>
  <si>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</si>
  <si>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</si>
  <si>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</si>
  <si>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</si>
  <si>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</si>
  <si>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</si>
  <si>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</si>
  <si>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</si>
  <si>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</si>
  <si>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</si>
  <si>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</si>
  <si>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</si>
  <si>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</si>
  <si>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</si>
  <si>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</si>
  <si>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</si>
  <si>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</si>
  <si>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</si>
  <si>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</si>
  <si>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</si>
  <si>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</si>
  <si>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</si>
  <si>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</si>
  <si>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</si>
  <si>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</si>
  <si>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</si>
  <si>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</si>
  <si>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</si>
  <si>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</si>
  <si>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</si>
  <si>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</si>
  <si>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</si>
  <si>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</si>
  <si>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</si>
  <si>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</si>
  <si>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</si>
  <si>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</si>
  <si>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</si>
  <si>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</si>
  <si>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</si>
  <si>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</si>
  <si>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</si>
  <si>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</si>
  <si>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</si>
  <si>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</si>
  <si>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</si>
  <si>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</si>
  <si>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</si>
  <si>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</si>
  <si>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</si>
  <si>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</si>
  <si>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</si>
  <si>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</si>
  <si>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</si>
  <si>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</si>
  <si>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</si>
  <si>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</si>
  <si>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</si>
  <si>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</si>
  <si>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</si>
  <si>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</si>
  <si>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</si>
  <si>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</si>
  <si>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</si>
  <si>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</si>
  <si>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</si>
  <si>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</si>
  <si>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</si>
  <si>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</si>
  <si>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</si>
  <si>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</si>
  <si>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</si>
  <si>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</si>
  <si>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</si>
  <si>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</si>
  <si>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</si>
  <si>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</si>
  <si>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</si>
  <si>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</si>
  <si>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</si>
  <si>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</si>
  <si>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</si>
  <si>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</si>
  <si>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</si>
  <si>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</si>
  <si>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</si>
  <si>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</si>
  <si>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</si>
  <si>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</si>
  <si>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</si>
  <si>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</si>
  <si>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</si>
  <si>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</si>
  <si>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</si>
  <si>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</si>
  <si>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</si>
  <si>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</si>
  <si>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</si>
  <si>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</si>
  <si>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</si>
  <si>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</si>
  <si>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</si>
  <si>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</si>
  <si>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</si>
  <si>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</si>
  <si>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</si>
  <si>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</si>
  <si>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</si>
  <si>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</si>
  <si>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</si>
  <si>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</si>
  <si>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</si>
  <si>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</si>
  <si>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</si>
  <si>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</si>
  <si>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</si>
  <si>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</si>
  <si>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</si>
  <si>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</si>
  <si>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</si>
  <si>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</si>
  <si>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</si>
  <si>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</si>
  <si>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</si>
  <si>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</si>
  <si>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</si>
  <si>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</si>
  <si>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</si>
  <si>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</si>
  <si>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</si>
  <si>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</si>
  <si>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</si>
  <si>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</si>
  <si>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</si>
  <si>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</si>
  <si>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</si>
  <si>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</si>
  <si>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</si>
  <si>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</si>
  <si>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</si>
  <si>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</si>
  <si>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</si>
  <si>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</si>
  <si>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</si>
  <si>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</si>
  <si>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</si>
  <si>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</si>
  <si>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</si>
  <si>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</si>
  <si>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</si>
  <si>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</si>
  <si>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</si>
  <si>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</si>
  <si>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</si>
  <si>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</si>
  <si>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</si>
  <si>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</si>
  <si>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</si>
  <si>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</si>
  <si>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</si>
  <si>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</si>
  <si>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</si>
  <si>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</si>
  <si>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</si>
  <si>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</si>
  <si>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</si>
  <si>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</si>
  <si>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</si>
  <si>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</si>
  <si>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</si>
  <si>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</si>
  <si>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</si>
  <si>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</si>
  <si>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</si>
  <si>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</si>
  <si>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</si>
  <si>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</si>
  <si>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</si>
  <si>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</si>
  <si>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</si>
  <si>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</si>
  <si>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</si>
  <si>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</si>
  <si>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</si>
  <si>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</si>
  <si>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</si>
  <si>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</si>
  <si>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</si>
  <si>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</si>
  <si>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</si>
  <si>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</si>
  <si>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</si>
  <si>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</si>
  <si>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</si>
  <si>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</si>
  <si>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</si>
  <si>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</si>
  <si>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</si>
  <si>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</si>
  <si>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</si>
  <si>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</si>
  <si>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</si>
  <si>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</si>
  <si>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</si>
  <si>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</si>
  <si>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</si>
  <si>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</si>
  <si>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</si>
  <si>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</si>
  <si>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</si>
  <si>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</si>
  <si>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</si>
  <si>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</si>
  <si>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</si>
  <si>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</si>
  <si>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</si>
  <si>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</si>
  <si>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</si>
  <si>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</si>
  <si>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</si>
  <si>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</si>
  <si>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</si>
  <si>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</si>
  <si>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</si>
  <si>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</si>
  <si>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</si>
  <si>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</si>
  <si>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</si>
  <si>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</si>
  <si>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</si>
  <si>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</si>
  <si>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</si>
  <si>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</si>
  <si>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</si>
  <si>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</si>
  <si>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</si>
  <si>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</si>
  <si>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</si>
  <si>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</si>
  <si>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</si>
  <si>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</si>
  <si>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</si>
  <si>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</si>
  <si>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</si>
  <si>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</si>
  <si>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</si>
  <si>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</si>
  <si>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</si>
  <si>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</si>
  <si>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</si>
  <si>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</si>
  <si>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</si>
  <si>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</si>
  <si>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</si>
  <si>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</si>
  <si>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</si>
  <si>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</si>
  <si>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</si>
  <si>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</si>
  <si>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</si>
  <si>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</si>
  <si>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</si>
  <si>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</si>
  <si>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</si>
  <si>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</si>
  <si>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</si>
  <si>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</si>
  <si>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</si>
  <si>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</si>
  <si>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</si>
  <si>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</si>
  <si>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</si>
  <si>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</si>
  <si>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</si>
  <si>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</si>
  <si>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</si>
  <si>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</si>
  <si>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</si>
  <si>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</si>
  <si>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</si>
  <si>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</si>
  <si>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</si>
  <si>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</si>
  <si>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</si>
  <si>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</si>
  <si>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</si>
  <si>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</si>
  <si>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</si>
  <si>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</si>
  <si>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</si>
  <si>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</si>
  <si>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</si>
  <si>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</si>
  <si>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</si>
  <si>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</si>
  <si>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</si>
  <si>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</si>
  <si>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</si>
  <si>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</si>
  <si>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</si>
  <si>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</si>
  <si>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</si>
  <si>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</si>
  <si>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</si>
  <si>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</si>
  <si>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</si>
  <si>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</si>
  <si>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</si>
  <si>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</si>
  <si>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</si>
  <si>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</si>
  <si>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</si>
  <si>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</si>
  <si>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</si>
  <si>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</si>
  <si>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</si>
  <si>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</si>
  <si>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</si>
  <si>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</si>
  <si>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</si>
  <si>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</si>
  <si>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</si>
  <si>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</si>
  <si>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</si>
  <si>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</si>
  <si>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</si>
  <si>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</si>
  <si>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</si>
  <si>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</si>
  <si>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</si>
  <si>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</si>
  <si>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</si>
  <si>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</si>
  <si>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</si>
  <si>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</si>
  <si>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</si>
  <si>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</si>
  <si>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</si>
  <si>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</si>
  <si>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</si>
  <si>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</si>
  <si>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</si>
  <si>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</si>
  <si>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</si>
  <si>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</si>
  <si>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</si>
  <si>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</si>
  <si>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</si>
  <si>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</si>
  <si>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</si>
  <si>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</si>
  <si>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</si>
  <si>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</si>
  <si>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</si>
  <si>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</si>
  <si>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</si>
  <si>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</si>
  <si>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</si>
  <si>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</si>
  <si>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</si>
  <si>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</si>
  <si>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</si>
  <si>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</si>
  <si>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</si>
  <si>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</si>
  <si>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</si>
  <si>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</si>
  <si>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</si>
  <si>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</si>
  <si>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</si>
  <si>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</si>
  <si>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</si>
  <si>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</si>
  <si>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</si>
  <si>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</si>
  <si>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</si>
  <si>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</si>
  <si>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</si>
  <si>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</si>
  <si>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</si>
  <si>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</si>
  <si>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</si>
  <si>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</si>
  <si>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</si>
  <si>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</si>
  <si>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</si>
  <si>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</si>
  <si>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</si>
  <si>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</si>
  <si>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</si>
  <si>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</si>
  <si>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</si>
  <si>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</si>
  <si>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</si>
  <si>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</si>
  <si>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</si>
  <si>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</si>
  <si>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</si>
  <si>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</si>
  <si>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</si>
  <si>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</si>
  <si>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</si>
  <si>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</si>
  <si>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</si>
  <si>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</si>
  <si>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</si>
  <si>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</si>
  <si>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</si>
  <si>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</si>
  <si>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</si>
  <si>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</si>
  <si>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</si>
  <si>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</si>
  <si>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</si>
  <si>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</si>
  <si>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</si>
  <si>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</si>
  <si>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</si>
  <si>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</si>
  <si>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</si>
  <si>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</si>
  <si>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</si>
  <si>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</si>
  <si>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</si>
  <si>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</si>
  <si>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</si>
  <si>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</si>
  <si>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</si>
  <si>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</si>
  <si>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</si>
  <si>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</si>
  <si>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</si>
  <si>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</si>
  <si>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</si>
  <si>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</si>
  <si>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</si>
  <si>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</si>
  <si>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</si>
  <si>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</si>
  <si>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</si>
  <si>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</si>
  <si>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</si>
  <si>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</si>
  <si>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</si>
  <si>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</si>
  <si>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</si>
  <si>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</si>
  <si>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</si>
  <si>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</si>
  <si>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</si>
  <si>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</si>
  <si>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</si>
  <si>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</si>
  <si>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</si>
  <si>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</si>
  <si>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</si>
  <si>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</si>
  <si>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</si>
  <si>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</si>
  <si>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</si>
  <si>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</si>
  <si>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</si>
  <si>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</si>
  <si>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</si>
  <si>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</si>
  <si>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</si>
  <si>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</si>
  <si>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</si>
  <si>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</si>
  <si>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</si>
  <si>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</si>
  <si>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</si>
  <si>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</si>
  <si>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</si>
  <si>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</si>
  <si>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</si>
  <si>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</si>
  <si>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</si>
  <si>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</si>
  <si>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</si>
  <si>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</si>
  <si>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</si>
  <si>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</si>
  <si>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</si>
  <si>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</si>
  <si>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</si>
  <si>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</si>
  <si>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</si>
  <si>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</si>
  <si>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</si>
  <si>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</si>
  <si>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</si>
  <si>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</si>
  <si>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</si>
  <si>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</si>
  <si>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</si>
  <si>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</si>
  <si>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</si>
  <si>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</si>
  <si>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</si>
  <si>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</si>
  <si>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</si>
  <si>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</si>
  <si>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</si>
  <si>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</si>
  <si>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</si>
  <si>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</si>
  <si>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</si>
  <si>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</si>
  <si>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</si>
  <si>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</si>
  <si>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</si>
  <si>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</si>
  <si>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</si>
  <si>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</si>
  <si>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</si>
  <si>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</si>
  <si>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</si>
  <si>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</si>
  <si>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</si>
  <si>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</si>
  <si>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</si>
  <si>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</si>
  <si>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</si>
  <si>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</si>
  <si>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</si>
  <si>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</si>
  <si>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</si>
  <si>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</si>
  <si>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</si>
  <si>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</si>
  <si>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</si>
  <si>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</si>
  <si>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</si>
  <si>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</si>
  <si>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</si>
  <si>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</si>
  <si>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</si>
  <si>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</si>
  <si>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</si>
  <si>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</si>
  <si>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</si>
  <si>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</si>
  <si>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</si>
  <si>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</si>
  <si>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</si>
  <si>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</si>
  <si>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</si>
  <si>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</si>
  <si>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</si>
  <si>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</si>
  <si>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</si>
  <si>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</si>
  <si>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</si>
  <si>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</si>
  <si>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</si>
  <si>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</si>
  <si>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</si>
  <si>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</si>
  <si>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</si>
  <si>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</si>
  <si>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</si>
  <si>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</si>
  <si>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</si>
  <si>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</si>
  <si>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</si>
  <si>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</si>
  <si>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</si>
  <si>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</si>
  <si>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</si>
  <si>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</si>
  <si>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</si>
  <si>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</si>
  <si>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</si>
  <si>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</si>
  <si>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</si>
  <si>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</si>
  <si>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</si>
  <si>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</si>
  <si>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</si>
  <si>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</si>
  <si>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</si>
  <si>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</si>
  <si>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</si>
  <si>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</si>
  <si>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</si>
  <si>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</si>
  <si>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</si>
  <si>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</si>
  <si>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</si>
  <si>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</si>
  <si>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</si>
  <si>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</si>
  <si>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</si>
  <si>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</si>
  <si>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</si>
  <si>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</si>
  <si>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</si>
  <si>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</si>
  <si>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</si>
  <si>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</si>
  <si>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</si>
  <si>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</si>
  <si>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</si>
  <si>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</si>
  <si>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</si>
  <si>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</si>
  <si>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</si>
  <si>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</si>
  <si>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</si>
  <si>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</si>
  <si>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</si>
  <si>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</si>
  <si>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</si>
  <si>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</si>
  <si>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</si>
  <si>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</si>
  <si>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</si>
  <si>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</si>
  <si>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</si>
  <si>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</si>
  <si>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</si>
  <si>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</si>
  <si>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</si>
  <si>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</si>
  <si>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</si>
  <si>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</si>
  <si>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</si>
  <si>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</si>
  <si>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</si>
  <si>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</si>
  <si>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</si>
  <si>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</si>
  <si>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</si>
  <si>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</si>
  <si>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</si>
  <si>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</si>
  <si>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</si>
  <si>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</si>
  <si>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</si>
  <si>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</si>
  <si>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</si>
  <si>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</si>
  <si>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</si>
  <si>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</si>
  <si>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</si>
  <si>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</si>
  <si>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</si>
  <si>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</si>
  <si>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</si>
  <si>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</si>
  <si>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</si>
  <si>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</si>
  <si>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</si>
  <si>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</si>
  <si>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</si>
  <si>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</si>
  <si>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</si>
  <si>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</si>
  <si>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</si>
  <si>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</si>
  <si>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</si>
  <si>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</si>
  <si>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</si>
  <si>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</si>
  <si>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</si>
  <si>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</si>
  <si>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</si>
  <si>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</si>
  <si>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</si>
  <si>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</si>
  <si>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</si>
  <si>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</si>
  <si>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</si>
  <si>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</si>
  <si>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</si>
  <si>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</si>
  <si>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</si>
  <si>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</si>
  <si>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</si>
  <si>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</si>
  <si>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</si>
  <si>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</si>
  <si>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</si>
  <si>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</si>
  <si>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</si>
  <si>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</si>
  <si>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</si>
  <si>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</si>
  <si>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</si>
  <si>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</si>
  <si>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</si>
  <si>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</si>
  <si>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</si>
  <si>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</si>
  <si>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</si>
  <si>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</si>
  <si>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</si>
  <si>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</si>
  <si>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</si>
  <si>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</si>
  <si>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</si>
  <si>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</si>
  <si>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</si>
  <si>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</si>
  <si>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</si>
  <si>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</si>
  <si>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</si>
  <si>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</si>
  <si>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</si>
  <si>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</si>
  <si>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</si>
  <si>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</si>
  <si>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</si>
  <si>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</si>
  <si>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</si>
  <si>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</si>
  <si>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</si>
  <si>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</si>
  <si>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</si>
  <si>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</si>
  <si>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</si>
  <si>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</si>
  <si>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</si>
  <si>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</si>
  <si>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</si>
  <si>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</si>
  <si>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</si>
  <si>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</si>
  <si>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</si>
  <si>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</si>
  <si>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</si>
  <si>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</si>
  <si>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</si>
  <si>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</si>
  <si>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</si>
  <si>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</si>
  <si>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</si>
  <si>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</si>
  <si>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</si>
  <si>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</si>
  <si>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</si>
  <si>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</si>
  <si>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</si>
  <si>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</si>
  <si>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</si>
  <si>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</si>
  <si>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</si>
  <si>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</si>
  <si>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</si>
  <si>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</si>
  <si>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</si>
  <si>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</si>
  <si>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</si>
  <si>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</si>
  <si>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</si>
  <si>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</si>
  <si>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</si>
  <si>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</si>
  <si>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</si>
  <si>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</si>
  <si>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</si>
  <si>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</si>
  <si>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</si>
  <si>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</si>
  <si>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</si>
  <si>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</si>
  <si>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</si>
  <si>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</si>
  <si>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</si>
  <si>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</si>
  <si>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</si>
  <si>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</si>
  <si>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</si>
  <si>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</si>
  <si>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</si>
  <si>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</si>
  <si>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</si>
  <si>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</si>
  <si>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</si>
  <si>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</si>
  <si>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</si>
  <si>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</si>
  <si>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</si>
  <si>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</si>
  <si>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</si>
  <si>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</si>
  <si>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</si>
  <si>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</si>
  <si>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</si>
  <si>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</si>
  <si>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</si>
  <si>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</si>
  <si>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</si>
  <si>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</si>
  <si>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</si>
  <si>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</si>
  <si>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</si>
  <si>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</si>
  <si>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</si>
  <si>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</si>
  <si>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</si>
  <si>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</si>
  <si>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</si>
  <si>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</si>
  <si>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</si>
  <si>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</si>
  <si>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</si>
  <si>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</si>
  <si>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</si>
  <si>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</si>
  <si>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</si>
  <si>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</si>
  <si>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</si>
  <si>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</si>
  <si>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</si>
  <si>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</si>
  <si>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</si>
  <si>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</si>
  <si>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</si>
  <si>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</si>
  <si>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</si>
  <si>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</si>
  <si>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</si>
  <si>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</si>
  <si>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</si>
  <si>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</si>
  <si>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</si>
  <si>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</si>
  <si>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</si>
  <si>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</si>
  <si>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</si>
  <si>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</si>
  <si>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</si>
  <si>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</si>
  <si>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</si>
  <si>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</si>
  <si>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</si>
  <si>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</si>
  <si>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</si>
  <si>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</si>
  <si>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</si>
  <si>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</si>
  <si>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</si>
  <si>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</si>
  <si>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</si>
  <si>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</si>
  <si>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</si>
  <si>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</si>
  <si>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</si>
  <si>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</si>
  <si>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</si>
  <si>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</si>
  <si>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</si>
  <si>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</si>
  <si>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</si>
  <si>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</si>
  <si>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</si>
  <si>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</si>
  <si>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</si>
  <si>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</si>
  <si>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</si>
  <si>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</si>
  <si>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</si>
  <si>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</si>
  <si>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</si>
  <si>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</si>
  <si>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</si>
  <si>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</si>
  <si>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</si>
  <si>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</si>
  <si>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</si>
  <si>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</si>
  <si>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</si>
  <si>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</si>
  <si>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</si>
  <si>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</si>
  <si>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</si>
  <si>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</si>
  <si>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</si>
  <si>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</si>
  <si>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</si>
  <si>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</si>
  <si>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</si>
  <si>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</si>
  <si>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</si>
  <si>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</si>
  <si>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</si>
  <si>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</si>
  <si>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</si>
  <si>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</si>
  <si>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</si>
  <si>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</si>
  <si>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</si>
  <si>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</si>
  <si>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</si>
  <si>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</si>
  <si>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</si>
  <si>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</si>
  <si>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</si>
  <si>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</si>
  <si>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</si>
  <si>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</si>
  <si>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</si>
  <si>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</si>
  <si>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</si>
  <si>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</si>
  <si>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</si>
  <si>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</si>
  <si>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</si>
  <si>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</si>
  <si>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</si>
  <si>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</si>
  <si>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</si>
  <si>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</si>
  <si>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</si>
  <si>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</si>
  <si>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</si>
  <si>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</si>
  <si>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</si>
  <si>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</si>
  <si>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</si>
  <si>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</si>
  <si>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</si>
  <si>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</si>
  <si>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</si>
  <si>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</si>
  <si>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</si>
  <si>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</si>
  <si>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</si>
  <si>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</si>
  <si>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</si>
  <si>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</si>
  <si>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</si>
  <si>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</si>
  <si>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</si>
  <si>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</si>
  <si>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</si>
  <si>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</si>
  <si>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</si>
  <si>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</si>
  <si>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</si>
  <si>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</si>
  <si>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</si>
  <si>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</si>
  <si>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</si>
  <si>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</si>
  <si>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</si>
  <si>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</si>
  <si>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</si>
  <si>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</si>
  <si>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</si>
  <si>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</si>
  <si>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</si>
  <si>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</si>
  <si>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</si>
  <si>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</si>
  <si>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</si>
  <si>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</si>
  <si>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</si>
  <si>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</si>
  <si>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</si>
  <si>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</si>
  <si>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</si>
  <si>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</si>
  <si>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</si>
  <si>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</si>
  <si>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</si>
  <si>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</si>
  <si>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</si>
  <si>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</si>
  <si>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</si>
  <si>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</si>
  <si>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</si>
  <si>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</si>
  <si>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</si>
  <si>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</si>
  <si>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</si>
  <si>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</si>
  <si>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</si>
  <si>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</si>
  <si>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</si>
  <si>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</si>
  <si>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</si>
  <si>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</si>
  <si>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</si>
  <si>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</si>
  <si>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</si>
  <si>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</si>
  <si>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</si>
  <si>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</si>
  <si>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</si>
  <si>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</si>
  <si>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</si>
  <si>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</si>
  <si>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</si>
  <si>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</si>
  <si>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</si>
  <si>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</si>
  <si>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</si>
  <si>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</si>
  <si>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</si>
  <si>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</si>
  <si>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</si>
  <si>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</si>
  <si>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</si>
  <si>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</si>
  <si>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</si>
  <si>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</si>
  <si>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</si>
  <si>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</si>
  <si>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</si>
  <si>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</si>
  <si>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</si>
  <si>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</si>
  <si>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</si>
  <si>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</si>
  <si>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</si>
  <si>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</si>
  <si>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</si>
  <si>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</si>
  <si>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</si>
  <si>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</si>
  <si>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</si>
  <si>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</si>
  <si>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</si>
  <si>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</si>
  <si>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</si>
  <si>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</si>
  <si>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</si>
  <si>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</si>
  <si>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</si>
  <si>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</si>
  <si>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</si>
  <si>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</si>
  <si>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</si>
  <si>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</si>
  <si>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</si>
  <si>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</si>
  <si>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</si>
  <si>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</si>
  <si>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</si>
  <si>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</si>
  <si>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</si>
  <si>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</si>
  <si>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</si>
  <si>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</si>
  <si>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</si>
  <si>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</si>
  <si>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</si>
  <si>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</si>
  <si>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</si>
  <si>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</si>
  <si>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</si>
  <si>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</si>
  <si>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</si>
  <si>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</si>
  <si>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</si>
  <si>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</si>
  <si>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</si>
  <si>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</si>
  <si>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</si>
  <si>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</si>
  <si>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</si>
  <si>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</si>
  <si>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</si>
  <si>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</si>
  <si>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</si>
  <si>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</si>
  <si>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</si>
  <si>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</si>
  <si>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</si>
  <si>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</si>
  <si>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</si>
  <si>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</si>
  <si>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</si>
  <si>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</si>
  <si>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</si>
  <si>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</si>
  <si>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</si>
  <si>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</si>
  <si>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</si>
  <si>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</si>
  <si>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</si>
  <si>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</si>
  <si>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</si>
  <si>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</si>
  <si>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</si>
  <si>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</si>
  <si>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</si>
  <si>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</si>
  <si>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</si>
  <si>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</si>
  <si>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</si>
  <si>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</si>
  <si>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</si>
  <si>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</si>
  <si>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</si>
  <si>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</si>
  <si>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</si>
  <si>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</si>
  <si>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</si>
  <si>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</si>
  <si>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</si>
  <si>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</si>
  <si>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</si>
  <si>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</si>
  <si>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</si>
  <si>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</si>
  <si>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</si>
  <si>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</si>
  <si>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</si>
  <si>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</si>
  <si>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</si>
  <si>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</si>
  <si>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</si>
  <si>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</si>
  <si>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</si>
  <si>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</si>
  <si>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</si>
  <si>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</si>
  <si>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</si>
  <si>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</si>
  <si>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</si>
  <si>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</si>
  <si>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</si>
  <si>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</si>
  <si>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</si>
  <si>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</si>
  <si>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</si>
  <si>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</si>
  <si>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</si>
  <si>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</si>
  <si>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</si>
  <si>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</si>
  <si>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</si>
  <si>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</si>
  <si>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</si>
  <si>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</si>
  <si>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</si>
  <si>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</si>
  <si>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</si>
  <si>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</si>
  <si>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</si>
  <si>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</si>
  <si>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</si>
  <si>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</si>
  <si>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</si>
  <si>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</si>
  <si>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</si>
  <si>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</si>
  <si>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</si>
  <si>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</si>
  <si>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</si>
  <si>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</si>
  <si>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</si>
  <si>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</si>
  <si>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</si>
  <si>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</si>
  <si>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</si>
  <si>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</si>
  <si>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</si>
  <si>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</si>
  <si>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</si>
  <si>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</si>
  <si>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</si>
  <si>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</si>
  <si>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</si>
  <si>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</si>
  <si>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</si>
  <si>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</si>
  <si>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</si>
  <si>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</si>
  <si>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</si>
  <si>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</si>
  <si>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</si>
  <si>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</si>
  <si>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</si>
  <si>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</si>
  <si>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</si>
  <si>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</si>
  <si>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</si>
  <si>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</si>
  <si>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</si>
  <si>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</si>
  <si>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</si>
  <si>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</si>
  <si>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</si>
  <si>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</si>
  <si>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</si>
  <si>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</si>
  <si>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</si>
  <si>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</si>
  <si>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</si>
  <si>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</si>
  <si>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</si>
  <si>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</si>
  <si>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</si>
  <si>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</si>
  <si>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</si>
  <si>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</si>
  <si>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</si>
  <si>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</si>
  <si>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</si>
  <si>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</si>
  <si>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</si>
  <si>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</si>
  <si>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</si>
  <si>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</si>
  <si>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</si>
  <si>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</si>
  <si>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</si>
  <si>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</si>
  <si>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</si>
  <si>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</si>
  <si>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</si>
  <si>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</si>
  <si>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</si>
  <si>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</si>
  <si>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</si>
  <si>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</si>
  <si>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</si>
  <si>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</si>
  <si>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</si>
  <si>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</si>
  <si>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</si>
  <si>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</si>
  <si>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</si>
  <si>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</si>
  <si>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</si>
  <si>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</si>
  <si>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</si>
  <si>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</si>
  <si>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</si>
  <si>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</si>
  <si>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</si>
  <si>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</si>
  <si>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</si>
  <si>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</si>
  <si>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</si>
  <si>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</si>
  <si>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</si>
  <si>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</si>
  <si>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</si>
  <si>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</si>
  <si>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</si>
  <si>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</si>
  <si>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</si>
  <si>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</si>
  <si>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</si>
  <si>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</si>
  <si>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</si>
  <si>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</si>
  <si>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</si>
  <si>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</si>
  <si>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</si>
  <si>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</si>
  <si>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</si>
  <si>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</si>
  <si>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</si>
  <si>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</si>
  <si>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</si>
  <si>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</si>
  <si>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</si>
  <si>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</si>
  <si>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</si>
  <si>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</si>
  <si>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</si>
  <si>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</si>
  <si>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</si>
  <si>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</si>
  <si>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</si>
  <si>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</si>
  <si>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</si>
  <si>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</si>
  <si>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</si>
  <si>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</si>
  <si>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</si>
  <si>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</si>
  <si>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</si>
  <si>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</si>
  <si>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</si>
  <si>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</si>
  <si>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</si>
  <si>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</si>
  <si>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</si>
  <si>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</si>
  <si>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</si>
  <si>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</si>
  <si>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</si>
  <si>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</si>
  <si>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</si>
  <si>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</si>
  <si>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</si>
  <si>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</si>
  <si>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</si>
  <si>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</si>
  <si>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</si>
  <si>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</si>
  <si>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</si>
  <si>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</si>
  <si>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</si>
  <si>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</si>
  <si>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</si>
  <si>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</si>
  <si>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</si>
  <si>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</si>
  <si>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</si>
  <si>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</si>
  <si>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</si>
  <si>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</si>
  <si>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</si>
  <si>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</si>
  <si>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</si>
  <si>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</si>
  <si>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</si>
  <si>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</si>
  <si>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</si>
  <si>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</si>
  <si>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</si>
  <si>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</si>
  <si>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</si>
  <si>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</si>
  <si>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</si>
  <si>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</si>
  <si>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</si>
  <si>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</si>
  <si>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</si>
  <si>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</si>
  <si>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</si>
  <si>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</si>
  <si>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</si>
  <si>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</si>
  <si>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</si>
  <si>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</si>
  <si>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</si>
  <si>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</si>
  <si>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</si>
  <si>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</si>
  <si>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</si>
  <si>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</si>
  <si>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</si>
  <si>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</si>
  <si>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</si>
  <si>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</si>
  <si>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</si>
  <si>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</si>
  <si>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</si>
  <si>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</si>
  <si>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</si>
  <si>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</si>
  <si>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</si>
  <si>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</si>
  <si>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</si>
  <si>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</si>
  <si>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</si>
  <si>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</si>
  <si>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</si>
  <si>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</si>
  <si>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</si>
  <si>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</si>
  <si>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</si>
  <si>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</si>
  <si>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</si>
  <si>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</si>
  <si>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</si>
  <si>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</si>
  <si>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</si>
  <si>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</si>
  <si>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</si>
  <si>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</si>
  <si>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</si>
  <si>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</si>
  <si>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</si>
  <si>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</si>
  <si>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</si>
  <si>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</si>
  <si>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</si>
  <si>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</si>
  <si>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</si>
  <si>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</si>
  <si>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</si>
  <si>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</si>
  <si>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</si>
  <si>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</si>
  <si>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</si>
  <si>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</si>
  <si>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</si>
  <si>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</si>
  <si>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</si>
  <si>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</si>
  <si>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</si>
  <si>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</si>
  <si>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</si>
  <si>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</si>
  <si>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</si>
  <si>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</si>
  <si>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</si>
  <si>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</si>
  <si>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</si>
  <si>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</si>
  <si>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</si>
  <si>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</si>
  <si>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</si>
  <si>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</si>
  <si>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</si>
  <si>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</si>
  <si>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</si>
  <si>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</si>
  <si>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</si>
  <si>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</si>
  <si>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</si>
  <si>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</si>
  <si>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</si>
  <si>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</si>
  <si>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</si>
  <si>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</si>
  <si>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</si>
  <si>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</si>
  <si>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</si>
  <si>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</si>
  <si>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</si>
  <si>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</si>
  <si>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</si>
  <si>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</si>
  <si>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</si>
  <si>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</si>
  <si>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</si>
  <si>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</si>
  <si>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</si>
  <si>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</si>
  <si>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</si>
  <si>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</si>
  <si>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</si>
  <si>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</si>
  <si>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</si>
  <si>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</si>
  <si>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</si>
  <si>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</si>
  <si>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</si>
  <si>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</si>
  <si>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</si>
  <si>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</si>
  <si>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</si>
  <si>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</si>
  <si>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</si>
  <si>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</si>
  <si>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</si>
  <si>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</si>
  <si>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</si>
  <si>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</si>
  <si>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</si>
  <si>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</si>
  <si>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</si>
  <si>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</si>
  <si>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</si>
  <si>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</si>
  <si>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</si>
  <si>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</si>
  <si>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</si>
  <si>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</si>
  <si>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</si>
  <si>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</si>
  <si>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</si>
  <si>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</si>
  <si>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</si>
  <si>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</si>
  <si>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</si>
  <si>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</si>
  <si>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</si>
  <si>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</si>
  <si>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</si>
  <si>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</si>
  <si>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</si>
  <si>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</si>
  <si>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</si>
  <si>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</si>
  <si>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</si>
  <si>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</si>
  <si>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</si>
  <si>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</si>
  <si>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</si>
  <si>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</si>
  <si>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</si>
  <si>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</si>
  <si>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</si>
  <si>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</si>
  <si>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</si>
  <si>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</si>
  <si>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</si>
  <si>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</si>
  <si>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</si>
  <si>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</si>
  <si>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</si>
  <si>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</si>
  <si>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</si>
  <si>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</si>
  <si>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</si>
  <si>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</si>
  <si>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</si>
  <si>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</si>
  <si>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</si>
  <si>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</si>
  <si>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</si>
  <si>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</si>
  <si>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</si>
  <si>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</si>
  <si>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</si>
  <si>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</si>
  <si>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</si>
  <si>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</si>
  <si>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</si>
  <si>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</si>
  <si>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</si>
  <si>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</si>
  <si>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</si>
  <si>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</si>
  <si>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</si>
  <si>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</si>
  <si>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</si>
  <si>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</si>
  <si>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</si>
  <si>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</si>
  <si>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</si>
  <si>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</si>
  <si>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</si>
  <si>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</si>
  <si>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</si>
  <si>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</si>
  <si>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</si>
  <si>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</si>
  <si>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</si>
  <si>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</si>
  <si>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</si>
  <si>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</si>
  <si>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</si>
  <si>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</si>
  <si>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</si>
  <si>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</si>
  <si>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</si>
  <si>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</si>
  <si>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</si>
  <si>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</si>
  <si>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</si>
  <si>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</si>
  <si>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</si>
  <si>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</si>
  <si>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</si>
  <si>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</si>
  <si>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</si>
  <si>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</si>
  <si>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</si>
  <si>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</si>
  <si>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</si>
  <si>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</si>
  <si>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</si>
  <si>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</si>
  <si>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</si>
  <si>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</si>
  <si>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</si>
  <si>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</si>
  <si>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</si>
  <si>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</si>
  <si>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</si>
  <si>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</si>
  <si>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</si>
  <si>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</si>
  <si>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</si>
  <si>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</si>
  <si>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</si>
  <si>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</si>
  <si>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</si>
  <si>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</si>
  <si>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</si>
  <si>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</si>
  <si>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</si>
  <si>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</si>
  <si>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</si>
  <si>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</si>
  <si>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</si>
  <si>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</si>
  <si>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</si>
  <si>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</si>
  <si>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</si>
  <si>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</si>
  <si>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</si>
  <si>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</si>
  <si>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</si>
  <si>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</si>
  <si>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</si>
  <si>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</si>
  <si>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</si>
  <si>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</si>
  <si>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</si>
  <si>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</si>
  <si>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</si>
  <si>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</si>
  <si>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</si>
  <si>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</si>
  <si>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</si>
  <si>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</si>
  <si>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</si>
  <si>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</si>
  <si>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</si>
  <si>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</si>
  <si>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</si>
  <si>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</si>
  <si>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</si>
  <si>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</si>
  <si>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</si>
  <si>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</si>
  <si>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</si>
  <si>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</si>
  <si>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</si>
  <si>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</si>
  <si>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</si>
  <si>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</si>
  <si>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</si>
  <si>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</si>
  <si>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</si>
  <si>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</si>
  <si>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</si>
  <si>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</si>
  <si>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</si>
  <si>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</si>
  <si>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</si>
  <si>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</si>
  <si>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</si>
  <si>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</si>
  <si>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</si>
  <si>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</si>
  <si>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</si>
  <si>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</si>
  <si>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</si>
  <si>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</si>
  <si>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</si>
  <si>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</si>
  <si>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</si>
  <si>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</si>
  <si>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</si>
  <si>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</si>
  <si>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</si>
  <si>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</si>
  <si>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</si>
  <si>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</si>
  <si>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</si>
  <si>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</si>
  <si>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</si>
  <si>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</si>
  <si>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</si>
  <si>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</si>
  <si>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</si>
  <si>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</si>
  <si>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</si>
  <si>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</si>
  <si>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</si>
  <si>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</si>
  <si>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</si>
  <si>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</si>
  <si>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</si>
  <si>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</si>
  <si>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</si>
  <si>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</si>
  <si>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</si>
  <si>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</si>
  <si>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</si>
  <si>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</si>
  <si>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</si>
  <si>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</si>
  <si>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</si>
  <si>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</si>
  <si>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</si>
  <si>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</si>
  <si>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</si>
  <si>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</si>
  <si>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</si>
  <si>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</si>
  <si>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</si>
  <si>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</si>
  <si>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</si>
  <si>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</si>
  <si>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</si>
  <si>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</si>
  <si>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</si>
  <si>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</si>
  <si>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</si>
  <si>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</si>
  <si>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</si>
  <si>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</si>
  <si>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</si>
  <si>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</si>
  <si>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</si>
  <si>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</si>
  <si>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</si>
  <si>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</si>
  <si>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</si>
  <si>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</si>
  <si>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</si>
  <si>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</si>
  <si>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</si>
  <si>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</si>
  <si>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</si>
  <si>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</si>
  <si>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</si>
  <si>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</si>
  <si>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</si>
  <si>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</si>
  <si>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</si>
  <si>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</si>
  <si>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</si>
  <si>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</si>
  <si>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</si>
  <si>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</si>
  <si>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</si>
  <si>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</si>
  <si>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</si>
  <si>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</si>
  <si>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</si>
  <si>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</si>
  <si>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</si>
  <si>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</si>
  <si>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</si>
  <si>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</si>
  <si>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</si>
  <si>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</si>
  <si>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</si>
  <si>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</si>
  <si>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</si>
  <si>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</si>
  <si>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</si>
  <si>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</si>
  <si>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</si>
  <si>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</si>
  <si>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</si>
  <si>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</si>
  <si>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</si>
  <si>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</si>
  <si>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</si>
  <si>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</si>
  <si>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</si>
  <si>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</si>
  <si>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</si>
  <si>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</si>
  <si>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</si>
  <si>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</si>
  <si>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</si>
  <si>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</si>
  <si>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</si>
  <si>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</si>
  <si>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</si>
  <si>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</si>
  <si>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</si>
  <si>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</si>
  <si>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</si>
  <si>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</si>
  <si>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</si>
  <si>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</si>
  <si>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</si>
  <si>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</si>
  <si>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</si>
  <si>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</si>
  <si>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</si>
  <si>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</si>
  <si>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</si>
  <si>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</si>
  <si>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</si>
  <si>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</si>
  <si>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</si>
  <si>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</si>
  <si>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</si>
  <si>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</si>
  <si>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</si>
  <si>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</si>
  <si>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</si>
  <si>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</si>
  <si>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</si>
  <si>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</si>
  <si>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</si>
  <si>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</si>
  <si>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</si>
  <si>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</si>
  <si>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</si>
  <si>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</si>
  <si>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</si>
  <si>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</si>
  <si>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</si>
  <si>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</si>
  <si>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</si>
  <si>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</si>
  <si>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</si>
  <si>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</si>
  <si>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</si>
  <si>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</si>
  <si>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</si>
  <si>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</si>
  <si>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</si>
  <si>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</si>
  <si>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</si>
  <si>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</si>
  <si>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</si>
  <si>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</si>
  <si>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</si>
  <si>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</si>
  <si>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</si>
  <si>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</si>
  <si>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</si>
  <si>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</si>
  <si>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</si>
  <si>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</si>
  <si>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</si>
  <si>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</si>
  <si>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</si>
  <si>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</si>
  <si>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</si>
  <si>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</si>
  <si>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</si>
  <si>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</si>
  <si>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</si>
  <si>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</si>
  <si>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</si>
  <si>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</si>
  <si>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</si>
  <si>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</si>
  <si>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</si>
  <si>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</si>
  <si>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</si>
  <si>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</si>
  <si>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</si>
  <si>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</si>
  <si>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</si>
  <si>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</si>
  <si>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</si>
  <si>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</si>
  <si>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</si>
  <si>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</si>
  <si>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</si>
  <si>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</si>
  <si>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</si>
  <si>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</si>
  <si>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</si>
  <si>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</si>
  <si>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</si>
  <si>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</si>
  <si>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</si>
  <si>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</si>
  <si>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</si>
  <si>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</si>
  <si>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</si>
  <si>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</si>
  <si>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</si>
  <si>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</si>
  <si>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</si>
  <si>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</si>
  <si>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</si>
  <si>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</si>
  <si>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</si>
  <si>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</si>
  <si>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</si>
  <si>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</si>
  <si>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</si>
  <si>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</si>
  <si>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</si>
  <si>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</si>
  <si>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</si>
  <si>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</si>
  <si>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</si>
  <si>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</si>
  <si>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</si>
  <si>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</si>
  <si>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</si>
  <si>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</si>
  <si>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</si>
  <si>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</si>
  <si>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</si>
  <si>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</si>
  <si>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</si>
  <si>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</si>
  <si>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</si>
  <si>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</si>
  <si>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</si>
  <si>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</si>
  <si>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</si>
  <si>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</si>
  <si>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</si>
  <si>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</si>
  <si>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</si>
  <si>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</si>
  <si>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</si>
  <si>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</si>
  <si>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</si>
  <si>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</si>
  <si>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</si>
  <si>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</si>
  <si>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</si>
  <si>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</si>
  <si>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</si>
  <si>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</si>
  <si>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</si>
  <si>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</si>
  <si>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</si>
  <si>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</si>
  <si>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</si>
  <si>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</si>
  <si>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</si>
  <si>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</si>
  <si>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</si>
  <si>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</si>
  <si>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</si>
  <si>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</si>
  <si>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</si>
  <si>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</si>
  <si>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</si>
  <si>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</si>
  <si>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</si>
  <si>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</si>
  <si>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</si>
  <si>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</si>
  <si>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</si>
  <si>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</si>
  <si>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</si>
  <si>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</si>
  <si>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</si>
  <si>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</si>
  <si>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</si>
  <si>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</si>
  <si>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</si>
  <si>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</si>
  <si>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</si>
  <si>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</si>
  <si>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</si>
  <si>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</si>
  <si>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</si>
  <si>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</si>
  <si>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</si>
  <si>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</si>
  <si>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</si>
  <si>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</si>
  <si>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</si>
  <si>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</si>
  <si>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</si>
  <si>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</si>
  <si>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</si>
  <si>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</si>
  <si>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</si>
  <si>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</si>
  <si>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</si>
  <si>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</si>
  <si>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</si>
  <si>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</si>
  <si>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</si>
  <si>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</si>
  <si>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</si>
  <si>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</si>
  <si>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</si>
  <si>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</si>
  <si>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</si>
  <si>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</si>
  <si>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</si>
  <si>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</si>
  <si>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</si>
  <si>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</si>
  <si>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</si>
  <si>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</si>
  <si>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</si>
  <si>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</si>
  <si>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</si>
  <si>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</si>
  <si>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</si>
  <si>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</si>
  <si>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</si>
  <si>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</si>
  <si>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</si>
  <si>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</si>
  <si>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</si>
  <si>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</si>
  <si>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</si>
  <si>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</si>
  <si>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</si>
  <si>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</si>
  <si>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</si>
  <si>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</si>
  <si>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</si>
  <si>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</si>
  <si>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</si>
  <si>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</si>
  <si>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</si>
  <si>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</si>
  <si>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</si>
  <si>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</si>
  <si>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</si>
  <si>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</si>
  <si>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</si>
  <si>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</si>
  <si>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</si>
  <si>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</si>
  <si>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</si>
  <si>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</si>
  <si>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</si>
  <si>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</si>
  <si>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</si>
  <si>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</si>
  <si>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</si>
  <si>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</si>
  <si>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</si>
  <si>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</si>
  <si>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</si>
  <si>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</si>
  <si>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</si>
  <si>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</si>
  <si>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</si>
  <si>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</si>
  <si>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</si>
  <si>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</si>
  <si>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</si>
  <si>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</si>
  <si>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</si>
  <si>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</si>
  <si>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</si>
  <si>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</si>
  <si>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</si>
  <si>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</si>
  <si>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</si>
  <si>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</si>
  <si>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</si>
  <si>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</si>
  <si>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</si>
  <si>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</si>
  <si>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</si>
  <si>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</si>
  <si>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</si>
  <si>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</si>
  <si>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</si>
  <si>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</si>
  <si>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</si>
  <si>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</si>
  <si>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</si>
  <si>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</si>
  <si>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</si>
  <si>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</si>
  <si>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</si>
  <si>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</si>
  <si>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</si>
  <si>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</si>
  <si>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</si>
  <si>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</si>
  <si>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</si>
  <si>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</si>
  <si>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</si>
  <si>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</si>
  <si>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</si>
  <si>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</si>
  <si>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</si>
  <si>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</si>
  <si>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</si>
  <si>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</si>
  <si>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</si>
  <si>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</si>
  <si>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</si>
  <si>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</si>
  <si>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</si>
  <si>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</si>
  <si>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</si>
  <si>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</si>
  <si>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</si>
  <si>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</si>
  <si>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</si>
  <si>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</si>
  <si>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</si>
  <si>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</si>
  <si>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</si>
  <si>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</si>
  <si>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</si>
  <si>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</si>
  <si>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</si>
  <si>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</si>
  <si>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</si>
  <si>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</si>
  <si>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</si>
  <si>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</si>
  <si>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</si>
  <si>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</si>
  <si>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</si>
  <si>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</si>
  <si>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</si>
  <si>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</si>
  <si>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</si>
  <si>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</si>
  <si>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</si>
  <si>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</si>
  <si>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</si>
  <si>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</si>
  <si>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</si>
  <si>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</si>
  <si>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</si>
  <si>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</si>
  <si>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</si>
  <si>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</si>
  <si>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</si>
  <si>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</si>
  <si>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</si>
  <si>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</si>
  <si>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</si>
  <si>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</si>
  <si>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</si>
  <si>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</si>
  <si>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</si>
  <si>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</si>
  <si>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</si>
  <si>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</si>
  <si>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</si>
  <si>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</si>
  <si>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</si>
  <si>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</si>
  <si>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</si>
  <si>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</si>
  <si>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</si>
  <si>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</si>
  <si>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</si>
  <si>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</si>
  <si>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</si>
  <si>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</si>
  <si>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</si>
  <si>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</si>
  <si>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</si>
  <si>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</si>
  <si>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</si>
  <si>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</si>
  <si>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</si>
  <si>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</si>
  <si>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</si>
  <si>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</si>
  <si>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</si>
  <si>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</si>
  <si>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</si>
  <si>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</si>
  <si>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</si>
  <si>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</si>
  <si>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</si>
  <si>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</si>
  <si>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</si>
  <si>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</si>
  <si>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</si>
  <si>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</si>
  <si>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</si>
  <si>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</si>
  <si>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</si>
  <si>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</si>
  <si>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</si>
  <si>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</si>
  <si>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</si>
  <si>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</si>
  <si>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</si>
  <si>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</si>
  <si>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</si>
  <si>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</si>
  <si>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</si>
  <si>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</si>
  <si>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</si>
  <si>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</si>
  <si>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</si>
  <si>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</si>
  <si>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</si>
  <si>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</si>
  <si>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</si>
  <si>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</si>
  <si>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</si>
  <si>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</si>
  <si>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</si>
  <si>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</si>
  <si>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</si>
  <si>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</si>
  <si>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</si>
  <si>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</si>
  <si>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</si>
  <si>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</si>
  <si>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</si>
  <si>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</si>
  <si>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</si>
  <si>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</si>
  <si>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</si>
  <si>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</si>
  <si>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</si>
  <si>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</si>
  <si>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</si>
  <si>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</si>
  <si>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</si>
  <si>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</si>
  <si>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</si>
  <si>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</si>
  <si>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</si>
  <si>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</si>
  <si>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</si>
  <si>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</si>
  <si>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</si>
  <si>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</si>
  <si>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</si>
  <si>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</si>
  <si>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</si>
  <si>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</si>
  <si>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</si>
  <si>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</si>
  <si>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</si>
  <si>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</si>
  <si>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</si>
  <si>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</si>
  <si>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</si>
  <si>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</si>
  <si>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</si>
  <si>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</si>
  <si>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</si>
  <si>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</si>
  <si>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</si>
  <si>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</si>
  <si>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</si>
  <si>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</si>
  <si>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</si>
  <si>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</si>
  <si>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</si>
  <si>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</si>
  <si>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</si>
  <si>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</si>
  <si>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</si>
  <si>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</si>
  <si>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</si>
  <si>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</si>
  <si>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</si>
  <si>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</si>
  <si>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</si>
  <si>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</si>
  <si>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</si>
  <si>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</si>
  <si>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</si>
  <si>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</si>
  <si>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</si>
  <si>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</si>
  <si>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</si>
  <si>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</si>
  <si>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</si>
  <si>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</si>
  <si>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</si>
  <si>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</si>
  <si>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</si>
  <si>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</si>
  <si>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</si>
  <si>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</si>
  <si>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</si>
  <si>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</si>
  <si>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</si>
  <si>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</si>
  <si>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</si>
  <si>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</si>
  <si>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</si>
  <si>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</si>
  <si>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</si>
  <si>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</si>
  <si>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</si>
  <si>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</si>
  <si>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</si>
  <si>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</si>
  <si>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</si>
  <si>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</si>
  <si>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</si>
  <si>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</si>
  <si>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</si>
  <si>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</si>
  <si>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</si>
  <si>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</si>
  <si>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</si>
  <si>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</si>
  <si>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</si>
  <si>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</si>
  <si>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</si>
  <si>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</si>
  <si>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</si>
  <si>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</si>
  <si>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</si>
  <si>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</si>
  <si>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</si>
  <si>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</si>
  <si>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</si>
  <si>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</si>
  <si>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</si>
  <si>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</si>
  <si>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</si>
  <si>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</si>
  <si>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</si>
  <si>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</si>
  <si>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</si>
  <si>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</si>
  <si>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</si>
  <si>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</si>
  <si>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</si>
  <si>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</si>
  <si>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</si>
  <si>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</si>
  <si>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</si>
  <si>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</si>
  <si>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</si>
  <si>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</si>
  <si>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</si>
  <si>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</si>
  <si>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</si>
  <si>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</si>
  <si>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</si>
  <si>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</si>
  <si>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</si>
  <si>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</si>
  <si>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</si>
  <si>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</si>
  <si>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</si>
  <si>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</si>
  <si>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</si>
  <si>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</si>
  <si>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</si>
  <si>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</si>
  <si>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</si>
  <si>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</si>
  <si>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</si>
  <si>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</si>
  <si>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</si>
  <si>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</si>
  <si>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</si>
  <si>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</si>
  <si>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</si>
  <si>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</si>
  <si>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</si>
  <si>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</si>
  <si>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</si>
  <si>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</si>
  <si>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</si>
  <si>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</si>
  <si>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</si>
  <si>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</si>
  <si>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</si>
  <si>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</si>
  <si>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</si>
  <si>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</si>
  <si>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</si>
  <si>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</si>
  <si>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</si>
  <si>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</si>
  <si>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</si>
  <si>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</si>
  <si>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</si>
  <si>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</si>
  <si>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</si>
  <si>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</si>
  <si>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</si>
  <si>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</si>
  <si>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</si>
  <si>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</si>
  <si>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</si>
  <si>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</si>
  <si>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</si>
  <si>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</si>
  <si>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</si>
  <si>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</si>
  <si>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</si>
  <si>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</si>
  <si>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</si>
  <si>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</si>
  <si>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</si>
  <si>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</si>
  <si>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</si>
  <si>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</si>
  <si>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</si>
  <si>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</si>
  <si>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</si>
  <si>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</si>
  <si>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</si>
  <si>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</si>
  <si>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</si>
  <si>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</si>
  <si>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</si>
  <si>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</si>
  <si>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</si>
  <si>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</si>
  <si>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</si>
  <si>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</si>
  <si>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</si>
  <si>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</si>
  <si>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</si>
  <si>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</si>
  <si>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</si>
  <si>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</si>
  <si>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</si>
  <si>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</si>
  <si>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</si>
  <si>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</si>
  <si>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</si>
  <si>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</si>
  <si>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</si>
  <si>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</si>
  <si>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</si>
  <si>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</si>
  <si>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</si>
  <si>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</si>
  <si>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</si>
  <si>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</si>
  <si>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</si>
  <si>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</si>
  <si>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</si>
  <si>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</si>
  <si>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</si>
  <si>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</si>
  <si>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</si>
  <si>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</si>
  <si>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</si>
  <si>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</si>
  <si>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</si>
  <si>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</si>
  <si>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</si>
  <si>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</si>
  <si>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</si>
  <si>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</si>
  <si>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</si>
  <si>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</si>
  <si>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</si>
  <si>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</si>
  <si>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</si>
  <si>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</si>
  <si>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</si>
  <si>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</si>
  <si>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</si>
  <si>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</si>
  <si>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</si>
  <si>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</si>
  <si>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</si>
  <si>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</si>
  <si>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</si>
  <si>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</si>
  <si>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</si>
  <si>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</si>
  <si>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</si>
  <si>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</si>
  <si>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</si>
  <si>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</si>
  <si>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</si>
  <si>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</si>
  <si>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</si>
  <si>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</si>
  <si>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</si>
  <si>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</si>
  <si>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</si>
  <si>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</si>
  <si>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</si>
  <si>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</si>
  <si>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</si>
  <si>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</si>
  <si>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</si>
  <si>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</si>
  <si>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</si>
  <si>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</si>
  <si>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</si>
  <si>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</si>
  <si>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</si>
  <si>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</si>
  <si>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</si>
  <si>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</si>
  <si>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</si>
  <si>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</si>
  <si>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</si>
  <si>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</si>
  <si>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</si>
  <si>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</si>
  <si>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</si>
  <si>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</si>
  <si>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</si>
  <si>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</si>
  <si>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</si>
  <si>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</si>
  <si>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</si>
  <si>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</si>
  <si>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</si>
  <si>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</si>
  <si>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</si>
  <si>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</si>
  <si>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</si>
  <si>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</si>
  <si>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</si>
  <si>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</si>
  <si>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</si>
  <si>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</si>
  <si>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</si>
  <si>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</si>
  <si>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</si>
  <si>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</si>
  <si>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</si>
  <si>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</si>
  <si>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</si>
  <si>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</si>
  <si>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</si>
  <si>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</si>
  <si>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</si>
  <si>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</si>
  <si>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</si>
  <si>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</si>
  <si>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</si>
  <si>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</si>
  <si>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</si>
  <si>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</si>
  <si>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</si>
  <si>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</si>
  <si>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</si>
  <si>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</si>
  <si>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</si>
  <si>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</si>
  <si>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</si>
  <si>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</si>
  <si>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</si>
  <si>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</si>
  <si>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</si>
  <si>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</si>
  <si>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</si>
  <si>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</si>
  <si>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</si>
  <si>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</si>
  <si>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</si>
  <si>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</si>
  <si>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</si>
  <si>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</si>
  <si>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</si>
  <si>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</si>
  <si>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</si>
  <si>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</si>
  <si>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</si>
  <si>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</si>
  <si>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</si>
  <si>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</si>
  <si>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</si>
  <si>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</si>
  <si>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</si>
  <si>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</si>
  <si>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</si>
  <si>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</si>
  <si>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</si>
  <si>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</si>
  <si>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</si>
  <si>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</si>
  <si>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</si>
  <si>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</si>
  <si>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</si>
  <si>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</si>
  <si>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</si>
  <si>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</si>
  <si>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</si>
  <si>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</si>
  <si>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</si>
  <si>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</si>
  <si>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</si>
  <si>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</si>
  <si>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</si>
  <si>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</si>
  <si>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</si>
  <si>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</si>
  <si>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</si>
  <si>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</si>
  <si>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</si>
  <si>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</si>
  <si>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</si>
  <si>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</si>
  <si>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</si>
  <si>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</si>
  <si>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</si>
  <si>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</si>
  <si>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</si>
  <si>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</si>
  <si>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</si>
  <si>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</si>
  <si>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</si>
  <si>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</si>
  <si>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</si>
  <si>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</si>
  <si>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</si>
  <si>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</si>
  <si>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</si>
  <si>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</si>
  <si>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</si>
  <si>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</si>
  <si>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</si>
  <si>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</si>
  <si>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</si>
  <si>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</si>
  <si>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</si>
  <si>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</si>
  <si>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</si>
  <si>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</si>
  <si>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</si>
  <si>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</si>
  <si>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</si>
  <si>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</si>
  <si>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</si>
  <si>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</si>
  <si>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</si>
  <si>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</si>
  <si>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</si>
  <si>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</si>
  <si>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</si>
  <si>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</si>
  <si>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</si>
  <si>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</si>
  <si>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</si>
  <si>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</si>
  <si>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</si>
  <si>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</si>
  <si>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</si>
  <si>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</si>
  <si>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</si>
  <si>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</si>
  <si>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</si>
  <si>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</si>
  <si>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</si>
  <si>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</si>
  <si>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</si>
  <si>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</si>
  <si>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</si>
  <si>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</si>
  <si>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</si>
  <si>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</si>
  <si>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</si>
  <si>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</si>
  <si>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</si>
  <si>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</si>
  <si>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</si>
  <si>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</si>
  <si>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</si>
  <si>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</si>
  <si>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</si>
  <si>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</si>
  <si>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</si>
  <si>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</si>
  <si>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</si>
  <si>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</si>
  <si>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</si>
  <si>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</si>
  <si>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</si>
  <si>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</si>
  <si>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</si>
  <si>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</si>
  <si>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</si>
  <si>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</si>
  <si>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</si>
  <si>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</si>
  <si>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</si>
  <si>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</si>
  <si>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</si>
  <si>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</si>
  <si>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</si>
  <si>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</si>
  <si>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</si>
  <si>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</si>
  <si>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</si>
  <si>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</si>
  <si>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</si>
  <si>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</si>
  <si>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</si>
  <si>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</si>
  <si>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</si>
  <si>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</si>
  <si>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</si>
  <si>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</si>
  <si>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</si>
  <si>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</si>
  <si>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</si>
  <si>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</si>
  <si>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</si>
  <si>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</si>
  <si>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</si>
  <si>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</si>
  <si>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</si>
  <si>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</si>
  <si>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</si>
  <si>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</si>
  <si>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</si>
  <si>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</si>
  <si>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</si>
  <si>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</si>
  <si>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</si>
  <si>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</si>
  <si>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</si>
  <si>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</si>
  <si>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</si>
  <si>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</si>
  <si>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</si>
  <si>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</si>
  <si>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</si>
  <si>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</si>
  <si>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</si>
  <si>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</si>
  <si>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</si>
  <si>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</si>
  <si>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</si>
  <si>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</si>
  <si>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</si>
  <si>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</si>
  <si>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</si>
  <si>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</si>
  <si>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</si>
  <si>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</si>
  <si>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</si>
  <si>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</si>
  <si>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</si>
  <si>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</si>
  <si>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</si>
  <si>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</si>
  <si>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</si>
  <si>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</si>
  <si>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</si>
  <si>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</si>
  <si>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</si>
  <si>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</si>
  <si>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</si>
  <si>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</si>
  <si>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</si>
  <si>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</si>
  <si>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</si>
  <si>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</si>
  <si>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</si>
  <si>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</si>
  <si>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</si>
  <si>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</si>
  <si>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</si>
  <si>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</si>
  <si>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</si>
  <si>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</si>
  <si>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</si>
  <si>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</si>
  <si>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</si>
  <si>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</si>
  <si>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</si>
  <si>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</si>
  <si>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</si>
  <si>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</si>
  <si>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</si>
  <si>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</si>
  <si>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</si>
  <si>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</si>
  <si>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</si>
  <si>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</si>
  <si>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</si>
  <si>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</si>
  <si>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</si>
  <si>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</si>
  <si>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</si>
  <si>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</si>
  <si>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</si>
  <si>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</si>
  <si>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</si>
  <si>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</si>
  <si>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</si>
  <si>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</si>
  <si>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</si>
  <si>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</si>
  <si>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</si>
  <si>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</si>
  <si>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</si>
  <si>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</si>
  <si>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</si>
  <si>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</si>
  <si>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</si>
  <si>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</si>
  <si>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</si>
  <si>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</si>
  <si>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</si>
  <si>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</si>
  <si>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</si>
  <si>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</si>
  <si>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</si>
  <si>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</si>
  <si>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</si>
  <si>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</si>
  <si>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</si>
  <si>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</si>
  <si>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</si>
  <si>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</si>
  <si>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</si>
  <si>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</si>
  <si>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</si>
  <si>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</si>
  <si>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</si>
  <si>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</si>
  <si>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</si>
  <si>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</si>
  <si>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</si>
  <si>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</si>
  <si>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</si>
  <si>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</si>
  <si>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</si>
  <si>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</si>
  <si>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</si>
  <si>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</si>
  <si>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</si>
  <si>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</si>
  <si>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</si>
  <si>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</si>
  <si>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</si>
  <si>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</si>
  <si>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</si>
  <si>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</si>
  <si>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</si>
  <si>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</si>
  <si>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</si>
  <si>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</si>
  <si>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</si>
  <si>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</si>
  <si>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</si>
  <si>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</si>
  <si>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</si>
  <si>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</si>
  <si>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</si>
  <si>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</si>
  <si>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</si>
  <si>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</si>
  <si>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</si>
  <si>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</si>
  <si>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</si>
  <si>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</si>
  <si>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</si>
  <si>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</si>
  <si>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</si>
  <si>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</si>
  <si>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</si>
  <si>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</si>
  <si>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</si>
  <si>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</si>
  <si>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</si>
  <si>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</si>
  <si>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</si>
  <si>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</si>
  <si>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</si>
  <si>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</si>
  <si>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</si>
  <si>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</si>
  <si>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</si>
  <si>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</si>
  <si>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</si>
  <si>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</si>
  <si>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</si>
  <si>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</si>
  <si>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</si>
  <si>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</si>
  <si>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</si>
  <si>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</si>
  <si>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</si>
  <si>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</si>
  <si>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</si>
  <si>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</si>
  <si>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</si>
  <si>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</si>
  <si>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</si>
  <si>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</si>
  <si>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</si>
  <si>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</si>
  <si>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</si>
  <si>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</si>
  <si>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</si>
  <si>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</si>
  <si>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</si>
  <si>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</si>
  <si>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</si>
  <si>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</si>
  <si>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</si>
  <si>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</si>
  <si>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</si>
  <si>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</si>
  <si>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</si>
  <si>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</si>
  <si>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</si>
  <si>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</si>
  <si>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</si>
  <si>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</si>
  <si>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</si>
  <si>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</si>
  <si>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</si>
  <si>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</si>
  <si>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</si>
  <si>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</si>
  <si>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</si>
  <si>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</si>
  <si>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</si>
  <si>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</si>
  <si>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</si>
  <si>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</si>
  <si>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</si>
  <si>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</si>
  <si>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</si>
  <si>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</si>
  <si>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</si>
  <si>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</si>
  <si>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</si>
  <si>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</si>
  <si>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</si>
  <si>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</si>
  <si>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</si>
  <si>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</si>
  <si>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</si>
  <si>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</si>
  <si>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</si>
  <si>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</si>
  <si>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</si>
  <si>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</si>
  <si>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</si>
  <si>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</si>
  <si>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</si>
  <si>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</si>
  <si>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</si>
  <si>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</si>
  <si>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</si>
  <si>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</si>
  <si>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</si>
  <si>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</si>
  <si>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</si>
  <si>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</si>
  <si>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</si>
  <si>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</si>
  <si>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</si>
  <si>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</si>
  <si>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</si>
  <si>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</si>
  <si>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</si>
  <si>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</si>
  <si>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</si>
  <si>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</si>
  <si>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</si>
  <si>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</si>
  <si>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</si>
  <si>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</si>
  <si>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</si>
  <si>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</si>
  <si>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</si>
  <si>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</si>
  <si>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</si>
  <si>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</si>
  <si>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</si>
  <si>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</si>
  <si>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</si>
  <si>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</si>
  <si>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</si>
  <si>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</si>
  <si>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</si>
  <si>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</si>
  <si>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</si>
  <si>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</si>
  <si>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</si>
  <si>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</si>
  <si>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</si>
  <si>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</si>
  <si>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</si>
  <si>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</si>
  <si>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</si>
  <si>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</si>
  <si>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</si>
  <si>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</si>
  <si>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</si>
  <si>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</si>
  <si>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</si>
  <si>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</si>
  <si>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</si>
  <si>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</si>
  <si>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</si>
  <si>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</si>
  <si>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</si>
  <si>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</si>
  <si>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</si>
  <si>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</si>
  <si>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</si>
  <si>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</si>
  <si>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</si>
  <si>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</si>
  <si>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</si>
  <si>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</si>
  <si>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</si>
  <si>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</si>
  <si>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</si>
  <si>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</si>
  <si>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</si>
  <si>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</si>
  <si>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</si>
  <si>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</si>
  <si>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</si>
  <si>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</si>
  <si>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</si>
  <si>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</si>
  <si>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</si>
  <si>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</si>
  <si>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</si>
  <si>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</si>
  <si>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</si>
  <si>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</si>
  <si>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</si>
  <si>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</si>
  <si>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</si>
  <si>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</si>
  <si>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</si>
  <si>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</si>
  <si>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</si>
  <si>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</si>
  <si>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</si>
  <si>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</si>
  <si>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</si>
  <si>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</si>
  <si>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</si>
  <si>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</si>
  <si>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</si>
  <si>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</si>
  <si>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</si>
  <si>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</si>
  <si>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</si>
  <si>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</si>
  <si>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</si>
  <si>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</si>
  <si>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</si>
  <si>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</si>
  <si>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</si>
  <si>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</si>
  <si>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</si>
  <si>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</si>
  <si>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</si>
  <si>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</si>
  <si>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</si>
  <si>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</si>
  <si>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</si>
  <si>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</si>
  <si>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</si>
  <si>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</si>
  <si>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</si>
  <si>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</si>
  <si>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</si>
  <si>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</si>
  <si>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</si>
  <si>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</si>
  <si>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</si>
  <si>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</si>
  <si>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</si>
  <si>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</si>
  <si>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</si>
  <si>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</si>
  <si>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</si>
  <si>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</si>
  <si>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</si>
  <si>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</si>
  <si>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</si>
  <si>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</si>
  <si>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</si>
  <si>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</si>
  <si>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</si>
  <si>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</si>
  <si>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</si>
  <si>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</si>
  <si>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</si>
  <si>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</si>
  <si>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</si>
  <si>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</si>
  <si>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</si>
  <si>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</si>
  <si>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</si>
  <si>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</si>
  <si>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</si>
  <si>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</si>
  <si>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</si>
  <si>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</si>
  <si>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</si>
  <si>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</si>
  <si>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</si>
  <si>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</si>
  <si>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</si>
  <si>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</si>
  <si>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</si>
  <si>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</si>
  <si>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</si>
  <si>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</si>
  <si>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</si>
  <si>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</si>
  <si>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</si>
  <si>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</si>
  <si>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</si>
  <si>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</si>
  <si>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</si>
  <si>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</si>
  <si>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</si>
  <si>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</si>
  <si>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</si>
  <si>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</si>
  <si>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</si>
  <si>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</si>
  <si>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</si>
  <si>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</si>
  <si>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</si>
  <si>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</si>
  <si>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</si>
  <si>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</si>
  <si>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</si>
  <si>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</si>
  <si>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</si>
  <si>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</si>
  <si>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</si>
  <si>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</si>
  <si>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</si>
  <si>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</si>
  <si>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</si>
  <si>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</si>
  <si>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</si>
  <si>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</si>
  <si>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</si>
  <si>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</si>
  <si>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</si>
  <si>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</si>
  <si>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</si>
  <si>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</si>
  <si>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</si>
  <si>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</si>
  <si>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</si>
  <si>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</si>
  <si>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</si>
  <si>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</si>
  <si>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</si>
  <si>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</si>
  <si>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</si>
  <si>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</si>
  <si>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</si>
  <si>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</si>
  <si>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</si>
  <si>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</si>
  <si>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</si>
  <si>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</si>
  <si>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</si>
  <si>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</si>
  <si>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</si>
  <si>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</si>
  <si>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</si>
  <si>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</si>
  <si>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</si>
  <si>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</si>
  <si>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</si>
  <si>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</si>
  <si>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</si>
  <si>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</si>
  <si>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</si>
  <si>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</si>
  <si>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</si>
  <si>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</si>
  <si>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</si>
  <si>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</si>
  <si>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</si>
  <si>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</si>
  <si>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</si>
  <si>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</si>
  <si>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</si>
  <si>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</si>
  <si>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</si>
  <si>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</si>
  <si>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</si>
  <si>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</si>
  <si>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</si>
  <si>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</si>
  <si>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</si>
  <si>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</si>
  <si>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</si>
  <si>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</si>
  <si>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</si>
  <si>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</si>
  <si>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</si>
  <si>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</si>
  <si>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</si>
  <si>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</si>
  <si>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</si>
  <si>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</si>
  <si>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</si>
  <si>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</si>
  <si>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</si>
  <si>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</si>
  <si>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</si>
  <si>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</si>
  <si>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</si>
  <si>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</si>
  <si>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</si>
  <si>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</si>
  <si>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</si>
  <si>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</si>
  <si>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</si>
  <si>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</si>
  <si>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</si>
  <si>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</si>
  <si>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</si>
  <si>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</si>
  <si>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</si>
  <si>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</si>
  <si>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</si>
  <si>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</si>
  <si>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</si>
  <si>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</si>
  <si>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</si>
  <si>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</si>
  <si>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</si>
  <si>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</si>
  <si>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</si>
  <si>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</si>
  <si>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</si>
  <si>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</si>
  <si>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</si>
  <si>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</si>
  <si>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</si>
  <si>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</si>
  <si>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</si>
  <si>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</si>
  <si>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</si>
  <si>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</si>
  <si>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</si>
  <si>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</si>
  <si>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</si>
  <si>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</si>
  <si>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</si>
  <si>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</si>
  <si>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</si>
  <si>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</si>
  <si>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</si>
  <si>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</si>
  <si>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</si>
  <si>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</si>
  <si>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</si>
  <si>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</si>
  <si>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</si>
  <si>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</si>
  <si>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</si>
  <si>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</si>
  <si>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</si>
  <si>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</si>
  <si>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</si>
  <si>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</si>
  <si>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</si>
  <si>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</si>
  <si>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</si>
  <si>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</si>
  <si>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</si>
  <si>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</si>
  <si>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</si>
  <si>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</si>
  <si>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</si>
  <si>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</si>
  <si>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</si>
  <si>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</si>
  <si>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</si>
  <si>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</si>
  <si>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</si>
  <si>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</si>
  <si>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</si>
  <si>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</si>
  <si>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</si>
  <si>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</si>
  <si>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</si>
  <si>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</si>
  <si>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</si>
  <si>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</si>
  <si>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</si>
  <si>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</si>
  <si>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</si>
  <si>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</si>
  <si>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</si>
  <si>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</si>
  <si>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</si>
  <si>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</si>
  <si>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</si>
  <si>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</si>
  <si>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</si>
  <si>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</si>
  <si>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</si>
  <si>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</si>
  <si>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</si>
  <si>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</si>
  <si>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</si>
  <si>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</si>
  <si>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</si>
  <si>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</si>
  <si>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</si>
  <si>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</si>
  <si>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</si>
  <si>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</si>
  <si>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</si>
  <si>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</si>
  <si>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</si>
  <si>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</si>
  <si>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</si>
  <si>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</si>
  <si>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</si>
  <si>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</si>
  <si>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</si>
  <si>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</si>
  <si>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</si>
  <si>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</si>
  <si>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</si>
  <si>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</si>
  <si>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</si>
  <si>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</si>
  <si>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</si>
  <si>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</si>
  <si>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</si>
  <si>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</si>
  <si>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</si>
  <si>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</si>
  <si>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</si>
  <si>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</si>
  <si>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</si>
  <si>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</si>
  <si>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</si>
  <si>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</si>
  <si>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</si>
  <si>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</si>
  <si>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</si>
  <si>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</si>
  <si>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</si>
  <si>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</si>
  <si>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</si>
  <si>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</si>
  <si>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</si>
  <si>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</si>
  <si>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</si>
  <si>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</si>
  <si>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</si>
  <si>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</si>
  <si>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</si>
  <si>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</si>
  <si>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</si>
  <si>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</si>
  <si>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</si>
  <si>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</si>
  <si>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</si>
  <si>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</si>
  <si>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</si>
  <si>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</si>
  <si>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</si>
  <si>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</si>
  <si>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</si>
  <si>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</si>
  <si>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</si>
  <si>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</si>
  <si>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</si>
  <si>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</si>
  <si>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</si>
  <si>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</si>
  <si>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</si>
  <si>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</si>
  <si>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</si>
  <si>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</si>
  <si>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</si>
  <si>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</si>
  <si>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</si>
  <si>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</si>
  <si>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</si>
  <si>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</si>
  <si>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</si>
  <si>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</si>
  <si>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</si>
  <si>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</si>
  <si>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</si>
  <si>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</si>
  <si>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</si>
  <si>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</si>
  <si>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</si>
  <si>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</si>
  <si>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</si>
  <si>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</si>
  <si>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</si>
  <si>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</si>
  <si>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</si>
  <si>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</si>
  <si>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</si>
  <si>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</si>
  <si>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</si>
  <si>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</si>
  <si>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</si>
  <si>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</si>
  <si>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</si>
  <si>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</si>
  <si>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</si>
  <si>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</si>
  <si>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</si>
  <si>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</si>
  <si>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</si>
  <si>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</si>
  <si>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</si>
  <si>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</si>
  <si>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</si>
  <si>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</si>
  <si>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</si>
  <si>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</si>
  <si>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</si>
  <si>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</si>
  <si>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</si>
  <si>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</si>
  <si>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</si>
  <si>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</si>
  <si>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</si>
  <si>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</si>
  <si>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</si>
  <si>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</si>
  <si>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</si>
  <si>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</si>
  <si>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</si>
  <si>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</si>
  <si>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</si>
  <si>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</si>
  <si>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</si>
  <si>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</si>
  <si>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</si>
  <si>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</si>
  <si>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</si>
  <si>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</si>
  <si>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</si>
  <si>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</si>
  <si>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</si>
  <si>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</si>
  <si>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</si>
  <si>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</si>
  <si>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</si>
  <si>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</si>
  <si>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</si>
  <si>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</si>
  <si>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</si>
  <si>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</si>
  <si>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</si>
  <si>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</si>
  <si>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</si>
  <si>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</si>
  <si>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</si>
  <si>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</si>
  <si>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</si>
  <si>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</si>
  <si>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</si>
  <si>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</si>
  <si>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</si>
  <si>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</si>
  <si>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</si>
  <si>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</si>
  <si>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</si>
  <si>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</si>
  <si>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</si>
  <si>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</si>
  <si>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</si>
  <si>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</si>
  <si>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</si>
  <si>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</si>
  <si>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</si>
  <si>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</si>
  <si>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</si>
  <si>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</si>
  <si>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</si>
  <si>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</si>
  <si>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</si>
  <si>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</si>
  <si>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</si>
  <si>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</si>
  <si>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</si>
  <si>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</si>
  <si>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</si>
  <si>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</si>
  <si>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</si>
  <si>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</si>
  <si>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</si>
  <si>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</si>
  <si>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</si>
  <si>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</si>
  <si>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</si>
  <si>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</si>
  <si>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</si>
  <si>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</si>
  <si>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</si>
  <si>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</si>
  <si>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</si>
  <si>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</si>
  <si>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</si>
  <si>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</si>
  <si>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</si>
  <si>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</si>
  <si>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</si>
  <si>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</si>
  <si>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</si>
  <si>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</si>
  <si>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</si>
  <si>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</si>
  <si>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</si>
  <si>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</si>
  <si>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</si>
  <si>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</si>
  <si>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</si>
  <si>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</si>
  <si>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</si>
  <si>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</si>
  <si>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</si>
  <si>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</si>
  <si>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</si>
  <si>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</si>
  <si>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</si>
  <si>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</si>
  <si>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</si>
  <si>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</si>
  <si>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</si>
  <si>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</si>
  <si>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</si>
  <si>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</si>
  <si>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</si>
  <si>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</si>
  <si>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</si>
  <si>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</si>
  <si>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</si>
  <si>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</si>
  <si>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</si>
  <si>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</si>
  <si>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</si>
  <si>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</si>
  <si>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</si>
  <si>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</si>
  <si>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</si>
  <si>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</si>
  <si>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</si>
  <si>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</si>
  <si>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</si>
  <si>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</si>
  <si>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</si>
  <si>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</si>
  <si>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</si>
  <si>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</si>
  <si>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</si>
  <si>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</si>
  <si>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</si>
  <si>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</si>
  <si>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</si>
  <si>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</si>
  <si>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</si>
  <si>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</si>
  <si>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</si>
  <si>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</si>
  <si>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</si>
  <si>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</si>
  <si>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</si>
  <si>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</si>
  <si>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</si>
  <si>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</si>
  <si>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</si>
  <si>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</si>
  <si>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</si>
  <si>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</si>
  <si>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</si>
  <si>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</si>
  <si>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</si>
  <si>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</si>
  <si>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</si>
  <si>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</si>
  <si>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</si>
  <si>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</si>
  <si>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</si>
  <si>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</si>
  <si>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</si>
  <si>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</si>
  <si>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</si>
  <si>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</si>
  <si>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</si>
  <si>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</si>
  <si>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</si>
  <si>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</si>
  <si>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</si>
  <si>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</si>
  <si>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</si>
  <si>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</si>
  <si>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</si>
  <si>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</si>
  <si>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</si>
  <si>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</si>
  <si>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</si>
  <si>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</si>
  <si>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</si>
  <si>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</si>
  <si>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</si>
  <si>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</si>
  <si>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</si>
  <si>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</si>
  <si>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</si>
  <si>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</si>
  <si>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</si>
  <si>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</si>
  <si>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</si>
  <si>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</si>
  <si>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</si>
  <si>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</si>
  <si>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</si>
  <si>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</si>
  <si>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</si>
  <si>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</si>
  <si>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</si>
  <si>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</si>
  <si>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</si>
  <si>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</si>
  <si>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</si>
  <si>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</si>
  <si>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</si>
  <si>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</si>
  <si>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</si>
  <si>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</si>
  <si>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</si>
  <si>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</si>
  <si>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</si>
  <si>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</si>
  <si>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</si>
  <si>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</si>
  <si>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</si>
  <si>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</si>
  <si>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</si>
  <si>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</si>
  <si>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</si>
  <si>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</si>
  <si>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</si>
  <si>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</si>
  <si>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</si>
  <si>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</si>
  <si>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</si>
  <si>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</si>
  <si>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</si>
  <si>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</si>
  <si>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</si>
  <si>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</si>
  <si>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</si>
  <si>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</si>
  <si>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</si>
  <si>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</si>
  <si>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</si>
  <si>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</si>
  <si>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</si>
  <si>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</si>
  <si>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</si>
  <si>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</si>
  <si>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</si>
  <si>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</si>
  <si>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</si>
  <si>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</si>
  <si>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</si>
  <si>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</si>
  <si>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</si>
  <si>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</si>
  <si>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</si>
  <si>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</si>
  <si>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</si>
  <si>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</si>
  <si>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</si>
  <si>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</si>
  <si>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</si>
  <si>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</si>
  <si>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</si>
  <si>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</si>
  <si>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</si>
  <si>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</si>
  <si>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</si>
  <si>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</si>
  <si>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</si>
  <si>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</si>
  <si>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</si>
  <si>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</si>
  <si>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</si>
  <si>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</si>
  <si>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</si>
  <si>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</si>
  <si>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</si>
  <si>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</si>
  <si>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</si>
  <si>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</si>
  <si>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</si>
  <si>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</si>
  <si>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</si>
  <si>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</si>
  <si>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</si>
  <si>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</si>
  <si>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</si>
  <si>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</si>
  <si>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</si>
  <si>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</si>
  <si>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</si>
  <si>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</si>
  <si>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</si>
  <si>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</si>
  <si>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</si>
  <si>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</si>
  <si>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</si>
  <si>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</si>
  <si>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</si>
  <si>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</si>
  <si>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</si>
  <si>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</si>
  <si>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</si>
  <si>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</si>
  <si>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</si>
  <si>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</si>
  <si>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</si>
  <si>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</si>
  <si>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</si>
  <si>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</si>
  <si>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</si>
  <si>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</si>
  <si>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</si>
  <si>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</si>
  <si>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</si>
  <si>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</si>
  <si>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</si>
  <si>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</si>
  <si>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</si>
  <si>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</si>
  <si>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</si>
  <si>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</si>
  <si>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</si>
  <si>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</si>
  <si>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</si>
  <si>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</si>
  <si>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</si>
  <si>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</si>
  <si>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</si>
  <si>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</si>
  <si>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</si>
  <si>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</si>
  <si>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</si>
  <si>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</si>
  <si>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</si>
  <si>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</si>
  <si>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</si>
  <si>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</si>
  <si>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</si>
  <si>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</si>
  <si>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</si>
  <si>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</si>
  <si>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</si>
  <si>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</si>
  <si>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</si>
  <si>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</si>
  <si>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</si>
  <si>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</si>
  <si>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</si>
  <si>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</si>
  <si>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</si>
  <si>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</si>
  <si>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</si>
  <si>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</si>
  <si>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</si>
  <si>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</si>
  <si>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</si>
  <si>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</si>
  <si>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</si>
  <si>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</si>
  <si>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</si>
  <si>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</si>
  <si>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</si>
  <si>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</si>
  <si>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</si>
  <si>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</si>
  <si>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</si>
  <si>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</si>
  <si>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</si>
  <si>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</si>
  <si>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</si>
  <si>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</si>
  <si>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</si>
  <si>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</si>
  <si>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</si>
  <si>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</si>
  <si>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</si>
  <si>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</si>
  <si>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</si>
  <si>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</si>
  <si>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</si>
  <si>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</si>
  <si>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</si>
  <si>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</si>
  <si>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</si>
  <si>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</si>
  <si>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</si>
  <si>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</si>
  <si>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</si>
  <si>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</si>
  <si>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</si>
  <si>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</si>
  <si>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</si>
  <si>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</si>
  <si>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</si>
  <si>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</si>
  <si>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</si>
  <si>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</si>
  <si>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</si>
  <si>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</si>
  <si>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</si>
  <si>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</si>
  <si>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</si>
  <si>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</si>
  <si>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</si>
  <si>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</si>
  <si>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</si>
  <si>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</si>
  <si>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</si>
  <si>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</si>
  <si>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</si>
  <si>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</si>
  <si>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</si>
  <si>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</si>
  <si>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</si>
  <si>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</si>
  <si>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</si>
  <si>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</si>
  <si>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</si>
  <si>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</si>
  <si>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</si>
  <si>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</si>
  <si>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</si>
  <si>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</si>
  <si>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</si>
  <si>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</si>
  <si>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</si>
  <si>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</si>
  <si>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</si>
  <si>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</si>
  <si>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</si>
  <si>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</si>
  <si>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</si>
  <si>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</si>
  <si>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</si>
  <si>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</si>
  <si>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</si>
  <si>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</si>
  <si>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</si>
  <si>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</si>
  <si>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</si>
  <si>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</si>
  <si>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</si>
  <si>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</si>
  <si>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</si>
  <si>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</si>
  <si>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</si>
  <si>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</si>
  <si>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</si>
  <si>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</si>
  <si>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</si>
  <si>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</si>
  <si>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</si>
  <si>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</si>
  <si>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</si>
  <si>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</si>
  <si>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</si>
  <si>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</si>
  <si>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</si>
  <si>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</si>
  <si>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</si>
  <si>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</si>
  <si>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</si>
  <si>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</si>
  <si>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</si>
  <si>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</si>
  <si>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</si>
  <si>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</si>
  <si>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</si>
  <si>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</si>
  <si>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</si>
  <si>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</si>
  <si>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</si>
  <si>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</si>
  <si>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</si>
  <si>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</si>
  <si>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</si>
  <si>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</si>
  <si>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</si>
  <si>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</si>
  <si>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</si>
  <si>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</si>
  <si>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</si>
  <si>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</si>
  <si>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</si>
  <si>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</si>
  <si>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</si>
  <si>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</si>
  <si>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</si>
  <si>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</si>
  <si>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</si>
  <si>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</si>
  <si>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</si>
  <si>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</si>
  <si>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</si>
  <si>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</si>
  <si>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</si>
  <si>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</si>
  <si>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</si>
  <si>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</si>
  <si>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</si>
  <si>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</si>
  <si>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</si>
  <si>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</si>
  <si>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</si>
  <si>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</si>
  <si>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</si>
  <si>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</si>
  <si>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</si>
  <si>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</si>
  <si>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</si>
  <si>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</si>
  <si>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</si>
  <si>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</si>
  <si>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</si>
  <si>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</si>
  <si>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</si>
  <si>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</si>
  <si>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</si>
  <si>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</si>
  <si>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</si>
  <si>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</si>
  <si>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</si>
  <si>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</si>
  <si>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</si>
  <si>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</si>
  <si>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</si>
  <si>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</si>
  <si>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</si>
  <si>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</si>
  <si>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</si>
  <si>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</si>
  <si>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</si>
  <si>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</si>
  <si>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</si>
  <si>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</si>
  <si>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</si>
  <si>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</si>
  <si>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</si>
  <si>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</si>
  <si>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</si>
  <si>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</si>
  <si>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</si>
  <si>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</si>
  <si>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</si>
  <si>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</si>
  <si>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</si>
  <si>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</si>
  <si>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</si>
  <si>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</si>
  <si>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</si>
  <si>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</si>
  <si>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</si>
  <si>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</si>
  <si>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</si>
  <si>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</si>
  <si>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</si>
  <si>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</si>
  <si>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</si>
  <si>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</si>
  <si>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</si>
  <si>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</si>
  <si>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</si>
  <si>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</si>
  <si>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</si>
  <si>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</si>
  <si>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</si>
  <si>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</si>
  <si>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</si>
  <si>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</si>
  <si>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</si>
  <si>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</si>
  <si>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</si>
  <si>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</si>
  <si>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</si>
  <si>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</si>
  <si>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</si>
  <si>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</si>
  <si>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</si>
  <si>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</si>
  <si>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</si>
  <si>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</si>
  <si>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</si>
  <si>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</si>
  <si>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</si>
  <si>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</si>
  <si>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</si>
  <si>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</si>
  <si>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</si>
  <si>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</si>
  <si>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</si>
  <si>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</si>
  <si>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</si>
  <si>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</si>
  <si>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</si>
  <si>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</si>
  <si>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</si>
  <si>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</si>
  <si>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</si>
  <si>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</si>
  <si>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</si>
  <si>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</si>
  <si>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</si>
  <si>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</si>
  <si>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</si>
  <si>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</si>
  <si>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</si>
  <si>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</si>
  <si>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</si>
  <si>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</si>
  <si>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</si>
  <si>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</si>
  <si>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</si>
  <si>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</si>
  <si>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</si>
  <si>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</si>
  <si>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</si>
  <si>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</si>
  <si>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</si>
  <si>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</si>
  <si>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</si>
  <si>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</si>
  <si>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</si>
  <si>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</si>
  <si>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</si>
  <si>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</si>
  <si>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</si>
  <si>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</si>
  <si>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</si>
  <si>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</si>
  <si>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</si>
  <si>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</si>
  <si>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</si>
  <si>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</si>
  <si>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</si>
  <si>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</si>
  <si>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</si>
  <si>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</si>
  <si>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</si>
  <si>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</si>
  <si>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</si>
  <si>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</si>
  <si>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</si>
  <si>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</si>
  <si>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</si>
  <si>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</si>
  <si>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</si>
  <si>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</si>
  <si>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</si>
  <si>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</si>
  <si>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</si>
  <si>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</si>
  <si>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</si>
  <si>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</si>
  <si>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</si>
  <si>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</si>
  <si>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</si>
  <si>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</si>
  <si>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</si>
  <si>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</si>
  <si>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</si>
  <si>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</si>
  <si>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</si>
  <si>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</si>
  <si>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</si>
  <si>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</si>
  <si>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</si>
  <si>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</si>
  <si>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</si>
  <si>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</si>
  <si>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</si>
  <si>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</si>
  <si>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</si>
  <si>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</si>
  <si>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</si>
  <si>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</si>
  <si>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</si>
  <si>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</si>
  <si>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</si>
  <si>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</si>
  <si>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</si>
  <si>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</si>
  <si>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</si>
  <si>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</si>
  <si>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</si>
  <si>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</si>
  <si>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</si>
  <si>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</si>
  <si>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</si>
  <si>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</si>
  <si>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</si>
  <si>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</si>
  <si>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</si>
  <si>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</si>
  <si>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</si>
  <si>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</si>
  <si>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</si>
  <si>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</si>
  <si>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</si>
  <si>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</si>
  <si>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</si>
  <si>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</si>
  <si>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</si>
  <si>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</si>
  <si>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</si>
  <si>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</si>
  <si>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</si>
  <si>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</si>
  <si>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</si>
  <si>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</si>
  <si>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</si>
  <si>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</si>
  <si>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</si>
  <si>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</si>
  <si>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</si>
  <si>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</si>
  <si>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</si>
  <si>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</si>
  <si>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</si>
  <si>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</si>
  <si>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</si>
  <si>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</si>
  <si>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</si>
  <si>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</si>
  <si>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</si>
  <si>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</si>
  <si>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</si>
  <si>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</si>
  <si>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</si>
  <si>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</si>
  <si>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</si>
  <si>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</si>
  <si>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</si>
  <si>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</si>
  <si>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</si>
  <si>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</si>
  <si>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</si>
  <si>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</si>
  <si>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</si>
  <si>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</si>
  <si>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</si>
  <si>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</si>
  <si>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</si>
  <si>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</si>
  <si>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</si>
  <si>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</si>
  <si>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</si>
  <si>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</si>
  <si>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</si>
  <si>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</si>
  <si>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</si>
  <si>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</si>
  <si>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</si>
  <si>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</si>
  <si>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</si>
  <si>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</si>
  <si>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</si>
  <si>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</si>
  <si>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</si>
  <si>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</si>
  <si>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</si>
  <si>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</si>
  <si>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</si>
  <si>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</si>
  <si>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</si>
  <si>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</si>
  <si>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</si>
  <si>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</si>
  <si>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</si>
  <si>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</si>
  <si>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</si>
  <si>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</si>
  <si>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</si>
  <si>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</si>
  <si>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</si>
  <si>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</si>
  <si>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</si>
  <si>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</si>
  <si>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</si>
  <si>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</si>
  <si>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</si>
  <si>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</si>
  <si>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</si>
  <si>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</si>
  <si>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</si>
  <si>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</si>
  <si>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</si>
  <si>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</si>
  <si>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</si>
  <si>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</si>
  <si>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</si>
  <si>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</si>
  <si>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</si>
  <si>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</si>
  <si>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</si>
  <si>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</si>
  <si>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</si>
  <si>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</si>
  <si>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</si>
  <si>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</si>
  <si>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</si>
  <si>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</si>
  <si>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</si>
  <si>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</si>
  <si>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</si>
  <si>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</si>
  <si>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</si>
  <si>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</si>
  <si>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</si>
  <si>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</si>
  <si>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</si>
  <si>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</si>
  <si>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</si>
  <si>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</si>
  <si>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</si>
  <si>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</si>
  <si>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</si>
  <si>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</si>
  <si>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</si>
  <si>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</si>
  <si>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</si>
  <si>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</si>
  <si>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</si>
  <si>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</si>
  <si>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</si>
  <si>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</si>
  <si>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</si>
  <si>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</si>
  <si>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</si>
  <si>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</si>
  <si>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</si>
  <si>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</si>
  <si>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</si>
  <si>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</si>
  <si>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</si>
  <si>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</si>
  <si>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</si>
  <si>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</si>
  <si>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</si>
  <si>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</si>
  <si>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</si>
  <si>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</si>
  <si>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</si>
  <si>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</si>
  <si>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</si>
  <si>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</si>
  <si>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</si>
  <si>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</si>
  <si>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</si>
  <si>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</si>
  <si>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</si>
  <si>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</si>
  <si>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</si>
  <si>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</si>
  <si>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</si>
  <si>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</si>
  <si>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</si>
  <si>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</si>
  <si>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</si>
  <si>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</si>
  <si>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</si>
  <si>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</si>
  <si>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</si>
  <si>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</si>
  <si>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</si>
  <si>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</si>
  <si>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</si>
  <si>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</si>
  <si>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</si>
  <si>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</si>
  <si>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</si>
  <si>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</si>
  <si>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</si>
  <si>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</si>
  <si>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</si>
  <si>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</si>
  <si>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</si>
  <si>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</si>
  <si>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</si>
  <si>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</si>
  <si>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</si>
  <si>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</si>
  <si>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</si>
  <si>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</si>
  <si>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</si>
  <si>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</si>
  <si>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</si>
  <si>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</si>
  <si>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</si>
  <si>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</si>
  <si>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</si>
  <si>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</si>
  <si>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</si>
  <si>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</si>
  <si>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</si>
  <si>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</si>
  <si>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</si>
  <si>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</si>
  <si>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</si>
  <si>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</si>
  <si>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</si>
  <si>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</si>
  <si>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</si>
  <si>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</si>
  <si>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</si>
  <si>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</si>
  <si>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</si>
  <si>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</si>
  <si>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</si>
  <si>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</si>
  <si>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</si>
  <si>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</si>
  <si>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</si>
  <si>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</si>
  <si>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</si>
  <si>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</si>
  <si>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</si>
  <si>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</si>
  <si>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</si>
  <si>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</si>
  <si>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</si>
  <si>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</si>
  <si>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</si>
  <si>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</si>
  <si>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</si>
  <si>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</si>
  <si>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</si>
  <si>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</si>
  <si>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</si>
  <si>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</si>
  <si>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</si>
  <si>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</si>
  <si>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</si>
  <si>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</si>
  <si>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</si>
  <si>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</si>
  <si>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</si>
  <si>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</si>
  <si>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</si>
  <si>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</si>
  <si>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</si>
  <si>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</si>
  <si>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</si>
  <si>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</si>
  <si>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</si>
  <si>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</si>
  <si>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</si>
  <si>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</si>
  <si>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</si>
  <si>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</si>
  <si>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</si>
  <si>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</si>
  <si>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</si>
  <si>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</si>
  <si>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</si>
  <si>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</si>
  <si>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</si>
  <si>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</si>
  <si>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</si>
  <si>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</si>
  <si>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</si>
  <si>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</si>
  <si>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</si>
  <si>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</si>
  <si>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</si>
  <si>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</si>
  <si>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</si>
  <si>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</si>
  <si>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</si>
  <si>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</si>
  <si>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</si>
  <si>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</si>
  <si>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</si>
  <si>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</si>
  <si>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</si>
  <si>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</si>
  <si>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</si>
  <si>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</si>
  <si>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</si>
  <si>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</si>
  <si>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</si>
  <si>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</si>
  <si>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</si>
  <si>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</si>
  <si>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</si>
  <si>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</si>
  <si>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</si>
  <si>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</si>
  <si>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</si>
  <si>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</si>
  <si>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</si>
  <si>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</si>
  <si>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</si>
  <si>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</si>
  <si>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</si>
  <si>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</si>
  <si>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</si>
  <si>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</si>
  <si>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</si>
  <si>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</si>
  <si>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</si>
  <si>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</si>
  <si>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</si>
  <si>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</si>
  <si>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</si>
  <si>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</si>
  <si>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</si>
  <si>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</si>
  <si>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</si>
  <si>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</si>
  <si>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</si>
  <si>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</si>
  <si>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</si>
  <si>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</si>
  <si>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</si>
  <si>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</si>
  <si>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</si>
  <si>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</si>
  <si>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</si>
  <si>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</si>
  <si>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</si>
  <si>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</si>
  <si>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</si>
  <si>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</si>
  <si>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</si>
  <si>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</si>
  <si>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</si>
  <si>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</si>
  <si>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</si>
  <si>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</si>
  <si>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</si>
  <si>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</si>
  <si>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</si>
  <si>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</si>
  <si>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</si>
  <si>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</si>
  <si>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</si>
  <si>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</si>
  <si>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</si>
  <si>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</si>
  <si>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</si>
  <si>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</si>
  <si>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</si>
  <si>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</si>
  <si>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</si>
  <si>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</si>
  <si>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</si>
  <si>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</si>
  <si>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</si>
  <si>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</si>
  <si>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</si>
  <si>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</si>
  <si>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</si>
  <si>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</si>
  <si>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</si>
  <si>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</si>
  <si>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</si>
  <si>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</si>
  <si>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</si>
  <si>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</si>
  <si>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</si>
  <si>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</si>
  <si>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</si>
  <si>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</si>
  <si>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</si>
  <si>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</si>
  <si>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</si>
  <si>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</si>
  <si>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</si>
  <si>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</si>
  <si>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</si>
  <si>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</si>
  <si>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</si>
  <si>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</si>
  <si>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</si>
  <si>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</si>
  <si>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</si>
  <si>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</si>
  <si>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</si>
  <si>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</si>
  <si>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</si>
  <si>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</si>
  <si>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</si>
  <si>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</si>
  <si>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</si>
  <si>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</si>
  <si>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</si>
  <si>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</si>
  <si>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</si>
  <si>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</si>
  <si>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</si>
  <si>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</si>
  <si>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</si>
  <si>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</si>
  <si>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</si>
  <si>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</si>
  <si>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</si>
  <si>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</si>
  <si>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</si>
  <si>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</si>
  <si>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</si>
  <si>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</si>
  <si>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</si>
  <si>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</si>
  <si>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</si>
  <si>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</si>
  <si>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</si>
  <si>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</si>
  <si>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</si>
  <si>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</si>
  <si>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</si>
  <si>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</si>
  <si>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</si>
  <si>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</si>
  <si>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</si>
  <si>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</si>
  <si>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</si>
  <si>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</si>
  <si>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</si>
  <si>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</si>
  <si>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</si>
  <si>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</si>
  <si>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</si>
  <si>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</si>
  <si>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</si>
  <si>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</si>
  <si>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</si>
  <si>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</si>
  <si>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</si>
  <si>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</si>
  <si>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</si>
  <si>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</si>
  <si>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</si>
  <si>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</si>
  <si>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</si>
  <si>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</si>
  <si>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</si>
  <si>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</si>
  <si>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</si>
  <si>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</si>
  <si>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</si>
  <si>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</si>
  <si>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</si>
  <si>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</si>
  <si>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</si>
  <si>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</si>
  <si>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</si>
  <si>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</si>
  <si>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</si>
  <si>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</si>
  <si>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</si>
  <si>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</si>
  <si>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</si>
  <si>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</si>
  <si>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</si>
  <si>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</si>
  <si>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</si>
  <si>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</si>
  <si>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</si>
  <si>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</si>
  <si>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</si>
  <si>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</si>
  <si>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</si>
  <si>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</si>
  <si>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</si>
  <si>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</si>
  <si>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</si>
  <si>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</si>
  <si>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</si>
  <si>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</si>
  <si>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</si>
  <si>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</si>
  <si>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</si>
  <si>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</si>
  <si>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</si>
  <si>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</si>
  <si>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</si>
  <si>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</si>
  <si>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</si>
  <si>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</si>
  <si>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</si>
  <si>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</si>
  <si>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</si>
  <si>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</si>
  <si>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</si>
  <si>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</si>
  <si>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</si>
  <si>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</si>
  <si>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</si>
  <si>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</si>
  <si>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</si>
  <si>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</si>
  <si>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</si>
  <si>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</si>
  <si>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</si>
  <si>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</si>
  <si>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</si>
  <si>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</si>
  <si>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</si>
  <si>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</si>
  <si>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</si>
  <si>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</si>
  <si>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</si>
  <si>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</si>
  <si>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</si>
  <si>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</si>
  <si>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</si>
  <si>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</si>
  <si>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</si>
  <si>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</si>
  <si>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</si>
  <si>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</si>
  <si>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</si>
  <si>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</si>
  <si>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</si>
  <si>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</si>
  <si>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</si>
  <si>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</si>
  <si>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</si>
  <si>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</si>
  <si>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</si>
  <si>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</si>
  <si>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</si>
  <si>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</si>
  <si>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</si>
  <si>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</si>
  <si>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</si>
  <si>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</si>
  <si>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</si>
  <si>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</si>
  <si>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</si>
  <si>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</si>
  <si>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</si>
  <si>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</si>
  <si>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</si>
  <si>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</si>
  <si>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</si>
  <si>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</si>
  <si>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</si>
  <si>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</si>
  <si>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</si>
  <si>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</si>
  <si>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</si>
  <si>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</si>
  <si>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</si>
  <si>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</si>
  <si>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</si>
  <si>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</si>
  <si>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</si>
  <si>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</si>
  <si>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</si>
  <si>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</si>
  <si>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</si>
  <si>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</si>
  <si>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</si>
  <si>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</si>
  <si>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</si>
  <si>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</si>
  <si>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</si>
  <si>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</si>
  <si>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</si>
  <si>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</si>
  <si>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</si>
  <si>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</si>
  <si>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</si>
  <si>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</si>
  <si>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</si>
  <si>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</si>
  <si>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</si>
  <si>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</si>
  <si>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</si>
  <si>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</si>
  <si>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</si>
  <si>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</si>
  <si>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</si>
  <si>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</si>
  <si>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</si>
  <si>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</si>
  <si>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</si>
  <si>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</si>
  <si>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</si>
  <si>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</si>
  <si>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</si>
  <si>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</si>
  <si>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</si>
  <si>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</si>
  <si>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</si>
  <si>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</si>
  <si>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</si>
  <si>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</si>
  <si>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</si>
  <si>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</si>
  <si>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</si>
  <si>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</si>
  <si>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</si>
  <si>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</si>
  <si>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</si>
  <si>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</si>
  <si>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</si>
  <si>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</si>
  <si>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</si>
  <si>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</si>
  <si>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</si>
  <si>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</si>
  <si>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</si>
  <si>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</si>
  <si>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</si>
  <si>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</si>
  <si>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</si>
  <si>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</si>
  <si>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</si>
  <si>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</si>
  <si>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</si>
  <si>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</si>
  <si>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</si>
  <si>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</si>
  <si>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</si>
  <si>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</si>
  <si>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</si>
  <si>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</si>
  <si>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</si>
  <si>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</si>
  <si>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</si>
  <si>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</si>
  <si>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</si>
  <si>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</si>
  <si>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</si>
  <si>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</si>
  <si>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</si>
  <si>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</si>
  <si>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</si>
  <si>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</si>
  <si>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</si>
  <si>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</si>
  <si>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</si>
  <si>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</si>
  <si>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</si>
  <si>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</si>
  <si>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</si>
  <si>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</si>
  <si>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</si>
  <si>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</si>
  <si>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</si>
  <si>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</si>
  <si>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</si>
  <si>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</si>
  <si>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</si>
  <si>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</si>
  <si>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</si>
  <si>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</si>
  <si>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</si>
  <si>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</si>
  <si>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</si>
  <si>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</si>
  <si>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</si>
  <si>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</si>
  <si>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</si>
  <si>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</si>
  <si>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</si>
  <si>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</si>
  <si>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</si>
  <si>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</si>
  <si>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</si>
  <si>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</si>
  <si>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</si>
  <si>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</si>
  <si>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</si>
  <si>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</si>
  <si>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</si>
  <si>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</si>
  <si>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</si>
  <si>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</si>
  <si>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</si>
  <si>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</si>
  <si>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</si>
  <si>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</si>
  <si>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</si>
  <si>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</si>
  <si>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</si>
  <si>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</si>
  <si>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</si>
  <si>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</si>
  <si>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</si>
  <si>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</si>
  <si>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</si>
  <si>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</si>
  <si>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</si>
  <si>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</si>
  <si>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</si>
  <si>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</si>
  <si>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</si>
  <si>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</si>
  <si>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</si>
  <si>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</si>
  <si>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</si>
  <si>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</si>
  <si>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</si>
  <si>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</si>
  <si>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</si>
  <si>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</si>
  <si>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</si>
  <si>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</si>
  <si>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</si>
  <si>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</si>
  <si>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</si>
  <si>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</si>
  <si>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</si>
  <si>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</si>
  <si>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</si>
  <si>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</si>
  <si>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</si>
  <si>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</si>
  <si>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</si>
  <si>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</si>
  <si>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</si>
  <si>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</si>
  <si>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</si>
  <si>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</si>
  <si>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</si>
  <si>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</si>
  <si>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</si>
  <si>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</si>
  <si>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</si>
  <si>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</si>
  <si>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</si>
  <si>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</si>
  <si>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</si>
  <si>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</si>
  <si>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</si>
  <si>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</si>
  <si>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</si>
  <si>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</si>
  <si>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</si>
  <si>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</si>
  <si>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</si>
  <si>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</si>
  <si>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</si>
  <si>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</si>
  <si>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</si>
  <si>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</si>
  <si>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</si>
  <si>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</si>
  <si>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</si>
  <si>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</si>
  <si>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</si>
  <si>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</si>
  <si>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</si>
  <si>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</si>
  <si>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</si>
  <si>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</si>
  <si>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</si>
  <si>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</si>
  <si>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</si>
  <si>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</si>
  <si>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</si>
  <si>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</si>
  <si>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</si>
  <si>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</si>
  <si>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</si>
  <si>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</si>
  <si>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</si>
  <si>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</si>
  <si>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</si>
  <si>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</si>
  <si>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</si>
  <si>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</si>
  <si>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</si>
  <si>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</si>
  <si>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</si>
  <si>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</si>
  <si>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</si>
  <si>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</si>
  <si>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</si>
  <si>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</si>
  <si>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</si>
  <si>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</si>
  <si>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</si>
  <si>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</si>
  <si>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</si>
  <si>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</si>
  <si>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</si>
  <si>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</si>
  <si>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</si>
  <si>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</si>
  <si>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</si>
  <si>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</si>
  <si>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</si>
  <si>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</si>
  <si>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</si>
  <si>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</si>
  <si>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</si>
  <si>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</si>
  <si>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</si>
  <si>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</si>
  <si>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</si>
  <si>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</si>
  <si>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</si>
  <si>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</si>
  <si>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</si>
  <si>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</si>
  <si>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</si>
  <si>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</si>
  <si>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</si>
  <si>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</si>
  <si>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</si>
  <si>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</si>
  <si>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</si>
  <si>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</si>
  <si>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</si>
  <si>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</si>
  <si>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</si>
  <si>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</si>
  <si>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</si>
  <si>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</si>
  <si>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</si>
  <si>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</si>
  <si>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</si>
  <si>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</si>
  <si>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</si>
  <si>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</si>
  <si>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</si>
  <si>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</si>
  <si>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</si>
  <si>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</si>
  <si>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</si>
  <si>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</si>
  <si>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</si>
  <si>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</si>
  <si>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</si>
  <si>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</si>
  <si>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</si>
  <si>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</si>
  <si>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</si>
  <si>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</si>
  <si>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</si>
  <si>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</si>
  <si>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</si>
  <si>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</si>
  <si>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</si>
  <si>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</si>
  <si>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</si>
  <si>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</si>
  <si>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</si>
  <si>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</si>
  <si>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</si>
  <si>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</si>
  <si>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</si>
  <si>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</si>
  <si>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</si>
  <si>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</si>
  <si>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</si>
  <si>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</si>
  <si>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</si>
  <si>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</si>
  <si>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</si>
  <si>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</si>
  <si>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</si>
  <si>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</si>
  <si>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</si>
  <si>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</si>
  <si>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</si>
  <si>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</si>
  <si>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</si>
  <si>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</si>
  <si>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</si>
  <si>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</si>
  <si>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</si>
  <si>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</si>
  <si>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</si>
  <si>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</si>
  <si>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</si>
  <si>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</si>
  <si>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</si>
  <si>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</si>
  <si>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</si>
  <si>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</si>
  <si>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</si>
  <si>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</si>
  <si>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</si>
  <si>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</si>
  <si>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</si>
  <si>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</si>
  <si>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</si>
  <si>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</si>
  <si>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</si>
  <si>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</si>
  <si>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</si>
  <si>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</si>
  <si>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</si>
  <si>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</si>
  <si>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</si>
  <si>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</si>
  <si>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</si>
  <si>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</si>
  <si>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</si>
  <si>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</si>
  <si>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</si>
  <si>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</si>
  <si>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</si>
  <si>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</si>
  <si>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</si>
  <si>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</si>
  <si>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</si>
  <si>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</si>
  <si>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</si>
  <si>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</si>
  <si>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</si>
  <si>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</si>
  <si>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</si>
  <si>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</si>
  <si>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</si>
  <si>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</si>
  <si>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</si>
  <si>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</si>
  <si>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</si>
  <si>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</si>
  <si>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</si>
  <si>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</si>
  <si>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</si>
  <si>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</si>
  <si>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</si>
  <si>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</si>
  <si>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</si>
  <si>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</si>
  <si>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</si>
  <si>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</si>
  <si>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</si>
  <si>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</si>
  <si>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</si>
  <si>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</si>
  <si>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</si>
  <si>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</si>
  <si>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</si>
  <si>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</si>
  <si>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</si>
  <si>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</si>
  <si>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</si>
  <si>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</si>
  <si>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</si>
  <si>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</si>
  <si>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</si>
  <si>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</si>
  <si>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</si>
  <si>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</si>
  <si>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</si>
  <si>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</si>
  <si>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</si>
  <si>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</si>
  <si>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</si>
  <si>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</si>
  <si>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</si>
  <si>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</si>
  <si>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</si>
  <si>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</si>
  <si>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</si>
  <si>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</si>
  <si>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</si>
  <si>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</si>
  <si>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</si>
  <si>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</si>
  <si>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</si>
  <si>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</si>
  <si>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</si>
  <si>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</si>
  <si>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</si>
  <si>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</si>
  <si>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</si>
  <si>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</si>
  <si>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</si>
  <si>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</si>
  <si>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</si>
  <si>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</si>
  <si>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</si>
  <si>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</si>
  <si>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</si>
  <si>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</si>
  <si>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</si>
  <si>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</si>
  <si>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</si>
  <si>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</si>
  <si>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</si>
  <si>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</si>
  <si>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</si>
  <si>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</si>
  <si>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</si>
  <si>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</si>
  <si>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</si>
  <si>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</si>
  <si>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</si>
  <si>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</si>
  <si>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</si>
  <si>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</si>
  <si>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</si>
  <si>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</si>
  <si>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</si>
  <si>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</si>
  <si>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</si>
  <si>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</si>
  <si>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</si>
  <si>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</si>
  <si>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</si>
  <si>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</si>
  <si>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</si>
  <si>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</si>
  <si>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</si>
  <si>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</si>
  <si>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</si>
  <si>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</si>
  <si>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</si>
  <si>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</si>
  <si>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</si>
  <si>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</si>
  <si>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</si>
  <si>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</si>
  <si>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</si>
  <si>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</si>
  <si>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</si>
  <si>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</si>
  <si>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</si>
  <si>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</si>
  <si>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</si>
  <si>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</si>
  <si>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</si>
  <si>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</si>
  <si>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</si>
  <si>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</si>
  <si>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</si>
  <si>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</si>
  <si>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</si>
  <si>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</si>
  <si>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</si>
  <si>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</si>
  <si>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</si>
  <si>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</si>
  <si>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</si>
  <si>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</si>
  <si>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</si>
  <si>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</si>
  <si>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</si>
  <si>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</si>
  <si>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</si>
  <si>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</si>
  <si>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</si>
  <si>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</si>
  <si>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</si>
  <si>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</si>
  <si>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</si>
  <si>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</si>
  <si>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</si>
  <si>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</si>
  <si>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</si>
  <si>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</si>
  <si>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</si>
  <si>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</si>
  <si>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</si>
  <si>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</si>
  <si>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</si>
  <si>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</si>
  <si>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</si>
  <si>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</si>
  <si>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</si>
  <si>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</si>
  <si>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</si>
  <si>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</si>
  <si>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</si>
  <si>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</si>
  <si>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</si>
  <si>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</si>
  <si>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</si>
  <si>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</si>
  <si>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</si>
  <si>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</si>
  <si>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</si>
  <si>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</si>
  <si>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</si>
  <si>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</si>
  <si>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</si>
  <si>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</si>
  <si>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</si>
  <si>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</si>
  <si>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</si>
  <si>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</si>
  <si>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</si>
  <si>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</si>
  <si>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</si>
  <si>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</si>
  <si>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</si>
  <si>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</si>
  <si>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</si>
  <si>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</si>
  <si>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</si>
  <si>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</si>
  <si>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</si>
  <si>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</si>
  <si>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</si>
  <si>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</si>
  <si>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</si>
  <si>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</si>
  <si>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</si>
  <si>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</si>
  <si>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</si>
  <si>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</si>
  <si>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</si>
  <si>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</si>
  <si>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</si>
  <si>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</si>
  <si>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</si>
  <si>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</si>
  <si>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</si>
  <si>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</si>
  <si>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</si>
  <si>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</si>
  <si>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</si>
  <si>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</si>
  <si>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</si>
  <si>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</si>
  <si>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</si>
  <si>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</si>
  <si>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</si>
  <si>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</si>
  <si>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</si>
  <si>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</si>
  <si>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</si>
  <si>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</si>
  <si>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</si>
  <si>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</si>
  <si>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</si>
  <si>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</si>
  <si>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</si>
  <si>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</si>
  <si>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</si>
  <si>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</si>
  <si>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</si>
  <si>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</si>
  <si>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</si>
  <si>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</si>
  <si>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</si>
  <si>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</si>
  <si>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</si>
  <si>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</si>
  <si>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</si>
  <si>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</si>
  <si>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</si>
  <si>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</si>
  <si>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</si>
  <si>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</si>
  <si>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</si>
  <si>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</si>
  <si>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</si>
  <si>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</si>
  <si>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</si>
  <si>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</si>
  <si>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</si>
  <si>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</si>
  <si>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</si>
  <si>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</si>
  <si>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</si>
  <si>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</si>
  <si>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</si>
  <si>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</si>
  <si>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</si>
  <si>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</si>
  <si>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</si>
  <si>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</si>
  <si>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</si>
  <si>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</si>
  <si>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</si>
  <si>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</si>
  <si>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</si>
  <si>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</si>
  <si>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</si>
  <si>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</si>
  <si>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</si>
  <si>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</si>
  <si>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</si>
  <si>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</si>
  <si>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</si>
  <si>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</si>
  <si>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</si>
  <si>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</si>
  <si>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</si>
  <si>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</si>
  <si>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</si>
  <si>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</si>
  <si>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</si>
  <si>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</si>
  <si>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</si>
  <si>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</si>
  <si>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</si>
  <si>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</si>
  <si>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</si>
  <si>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</si>
  <si>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</si>
  <si>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</si>
  <si>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</si>
  <si>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</si>
  <si>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</si>
  <si>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</si>
  <si>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</si>
  <si>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</si>
  <si>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</si>
  <si>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</si>
  <si>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</si>
  <si>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</si>
  <si>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</si>
  <si>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</si>
  <si>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</si>
  <si>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</si>
  <si>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</si>
  <si>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</si>
  <si>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</si>
  <si>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</si>
  <si>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</si>
  <si>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</si>
  <si>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</si>
  <si>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</si>
  <si>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</si>
  <si>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</si>
  <si>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</si>
  <si>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</si>
  <si>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</si>
  <si>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</si>
  <si>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</si>
  <si>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</si>
  <si>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</si>
  <si>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</si>
  <si>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</si>
  <si>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</si>
  <si>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</si>
  <si>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</si>
  <si>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</si>
  <si>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</si>
  <si>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</si>
  <si>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</si>
  <si>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</si>
  <si>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</si>
  <si>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</si>
  <si>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</si>
  <si>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</si>
  <si>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</si>
  <si>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</si>
  <si>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</si>
  <si>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</si>
  <si>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</si>
  <si>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</si>
  <si>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</si>
  <si>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</si>
  <si>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</si>
  <si>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</si>
  <si>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</si>
  <si>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</si>
  <si>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</si>
  <si>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</si>
  <si>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</si>
  <si>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</si>
  <si>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</si>
  <si>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</si>
  <si>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</si>
  <si>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</si>
  <si>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</si>
  <si>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</si>
  <si>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</si>
  <si>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</si>
  <si>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</si>
  <si>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</si>
  <si>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</si>
  <si>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</si>
  <si>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</si>
  <si>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</si>
  <si>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</si>
  <si>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</si>
  <si>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</si>
  <si>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</si>
  <si>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</si>
  <si>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</si>
  <si>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</si>
  <si>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</si>
  <si>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</si>
  <si>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</si>
  <si>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</si>
  <si>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</si>
  <si>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</si>
  <si>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</si>
  <si>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</si>
  <si>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</si>
  <si>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</si>
  <si>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</si>
  <si>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</si>
  <si>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</si>
  <si>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</si>
  <si>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</si>
  <si>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</si>
  <si>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</si>
  <si>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</si>
  <si>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</si>
  <si>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</si>
  <si>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</si>
  <si>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</si>
  <si>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</si>
  <si>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</si>
  <si>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</si>
  <si>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</si>
  <si>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</si>
  <si>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</si>
  <si>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</si>
  <si>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</si>
  <si>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</si>
  <si>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</si>
  <si>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</si>
  <si>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</si>
  <si>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</si>
  <si>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</si>
  <si>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</si>
  <si>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</si>
  <si>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</si>
  <si>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</si>
  <si>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</si>
  <si>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</si>
  <si>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</si>
  <si>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</si>
  <si>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</si>
  <si>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</si>
  <si>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</si>
  <si>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</si>
  <si>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</si>
  <si>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</si>
  <si>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</si>
  <si>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</si>
  <si>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</si>
  <si>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</si>
  <si>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</si>
  <si>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</si>
  <si>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</si>
  <si>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</si>
  <si>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</si>
  <si>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</si>
  <si>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</si>
  <si>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</si>
  <si>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</si>
  <si>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</si>
  <si>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</si>
  <si>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</si>
  <si>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</si>
  <si>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</si>
  <si>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</si>
  <si>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</si>
  <si>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</si>
  <si>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</si>
  <si>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</si>
  <si>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</si>
  <si>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</si>
  <si>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</si>
  <si>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</si>
  <si>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</si>
  <si>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</si>
  <si>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</si>
  <si>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</si>
  <si>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</si>
  <si>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</si>
  <si>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</si>
  <si>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</si>
  <si>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</si>
  <si>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</si>
  <si>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</si>
  <si>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</si>
  <si>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</si>
  <si>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</si>
  <si>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</si>
  <si>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</si>
  <si>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</si>
  <si>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</si>
  <si>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</si>
  <si>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</si>
  <si>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</si>
  <si>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</si>
  <si>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</si>
  <si>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</si>
  <si>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</si>
  <si>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</si>
  <si>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</si>
  <si>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</si>
  <si>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</si>
  <si>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</si>
  <si>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</si>
  <si>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</si>
  <si>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</si>
  <si>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</si>
  <si>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</si>
  <si>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</si>
  <si>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</si>
  <si>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</si>
  <si>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</si>
  <si>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</si>
  <si>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</si>
  <si>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</si>
  <si>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</si>
  <si>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</si>
  <si>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</si>
  <si>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</si>
  <si>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</si>
  <si>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</si>
  <si>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</si>
  <si>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</si>
  <si>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</si>
  <si>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</si>
  <si>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</si>
  <si>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</si>
  <si>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</si>
  <si>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</si>
  <si>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</si>
  <si>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</si>
  <si>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</si>
  <si>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</si>
  <si>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</si>
  <si>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</si>
  <si>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</si>
  <si>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</si>
  <si>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</si>
  <si>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</si>
  <si>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</si>
  <si>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</si>
  <si>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</si>
  <si>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</si>
  <si>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</si>
  <si>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</si>
  <si>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</si>
  <si>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</si>
  <si>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</si>
  <si>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</si>
  <si>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</si>
  <si>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</si>
  <si>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</si>
  <si>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</si>
  <si>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</si>
  <si>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</si>
  <si>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</si>
  <si>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</si>
  <si>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</si>
  <si>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</si>
  <si>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</si>
  <si>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</si>
  <si>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</si>
  <si>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</si>
  <si>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</si>
  <si>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</si>
  <si>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</si>
  <si>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</si>
  <si>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</si>
  <si>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</si>
  <si>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</si>
  <si>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</si>
  <si>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</si>
  <si>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</si>
  <si>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</si>
  <si>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</si>
  <si>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</si>
  <si>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</si>
  <si>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</si>
  <si>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</si>
  <si>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</si>
  <si>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</si>
  <si>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</si>
  <si>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</si>
  <si>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</si>
  <si>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</si>
  <si>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</si>
  <si>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</si>
  <si>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</si>
  <si>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</si>
  <si>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</si>
  <si>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</si>
  <si>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</si>
  <si>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</si>
  <si>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</si>
  <si>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</si>
  <si>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</si>
  <si>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</si>
  <si>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</si>
  <si>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</si>
  <si>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</si>
  <si>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</si>
  <si>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</si>
  <si>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</si>
  <si>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</si>
  <si>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</si>
  <si>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</si>
  <si>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</si>
  <si>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</si>
  <si>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</si>
  <si>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</si>
  <si>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</si>
  <si>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</si>
  <si>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</si>
  <si>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</si>
  <si>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</si>
  <si>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</si>
  <si>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</si>
  <si>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</si>
  <si>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</si>
  <si>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</si>
  <si>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</si>
  <si>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</si>
  <si>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</si>
  <si>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</si>
  <si>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</si>
  <si>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</si>
  <si>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</si>
  <si>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</si>
  <si>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</si>
  <si>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</si>
  <si>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</si>
  <si>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</si>
  <si>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</si>
  <si>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</si>
  <si>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</si>
  <si>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</si>
  <si>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</si>
  <si>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</si>
  <si>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</si>
  <si>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</si>
  <si>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</si>
  <si>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</si>
  <si>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</si>
  <si>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</si>
  <si>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</si>
  <si>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</si>
  <si>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</si>
  <si>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</si>
  <si>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</si>
  <si>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</si>
  <si>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</si>
  <si>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</si>
  <si>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</si>
  <si>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</si>
  <si>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</si>
  <si>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</si>
  <si>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</si>
  <si>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</si>
  <si>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</si>
  <si>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</si>
  <si>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</si>
  <si>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</si>
  <si>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</si>
  <si>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</si>
  <si>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</si>
  <si>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</si>
  <si>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</si>
  <si>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</si>
  <si>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</si>
  <si>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</si>
  <si>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</si>
  <si>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</si>
  <si>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</si>
  <si>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</si>
  <si>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</si>
  <si>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</si>
  <si>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</si>
  <si>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</si>
  <si>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</si>
  <si>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</si>
  <si>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</si>
  <si>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</si>
  <si>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</si>
  <si>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</si>
  <si>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</si>
  <si>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</si>
  <si>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</si>
  <si>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</si>
  <si>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</si>
  <si>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</si>
  <si>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</si>
  <si>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</si>
  <si>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</si>
  <si>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</si>
  <si>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</si>
  <si>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</si>
  <si>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</si>
  <si>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</si>
  <si>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</si>
  <si>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</si>
  <si>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</si>
  <si>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</si>
  <si>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</si>
  <si>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</si>
  <si>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</si>
  <si>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</si>
  <si>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</si>
  <si>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</si>
  <si>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</si>
  <si>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</si>
  <si>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</si>
  <si>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</si>
  <si>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</si>
  <si>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</si>
  <si>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</si>
  <si>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</si>
  <si>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</si>
  <si>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</si>
  <si>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</si>
  <si>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</si>
  <si>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</si>
  <si>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</si>
  <si>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</si>
  <si>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</si>
  <si>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</si>
  <si>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</si>
  <si>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</si>
  <si>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</si>
  <si>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</si>
  <si>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</si>
  <si>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</si>
  <si>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</si>
  <si>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</si>
  <si>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</si>
  <si>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</si>
  <si>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</si>
  <si>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</si>
  <si>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</si>
  <si>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</si>
  <si>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</si>
  <si>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</si>
  <si>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</si>
  <si>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</si>
  <si>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</si>
  <si>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</si>
  <si>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</si>
  <si>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</si>
  <si>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</si>
  <si>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</si>
  <si>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</si>
  <si>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</si>
  <si>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</si>
  <si>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</si>
  <si>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</si>
  <si>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</si>
  <si>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</si>
  <si>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</si>
  <si>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</si>
  <si>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</si>
  <si>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</si>
  <si>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</si>
  <si>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</si>
  <si>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</si>
  <si>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</si>
  <si>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</si>
  <si>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</si>
  <si>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</si>
  <si>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</si>
  <si>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</si>
  <si>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</si>
  <si>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</si>
  <si>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</si>
  <si>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</si>
  <si>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</si>
  <si>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</si>
  <si>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</si>
  <si>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</si>
  <si>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</si>
  <si>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</si>
  <si>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</si>
  <si>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</si>
  <si>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</si>
  <si>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</si>
  <si>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</si>
  <si>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</si>
  <si>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</si>
  <si>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</si>
  <si>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</si>
  <si>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</si>
  <si>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</si>
  <si>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</si>
  <si>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</si>
  <si>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</si>
  <si>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</si>
  <si>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</si>
  <si>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</si>
  <si>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</si>
  <si>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</si>
  <si>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</si>
  <si>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</si>
  <si>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</si>
  <si>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</si>
  <si>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</si>
  <si>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</si>
  <si>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</si>
  <si>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</si>
  <si>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</si>
  <si>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</si>
  <si>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</si>
  <si>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</si>
  <si>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</si>
  <si>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</si>
  <si>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</si>
  <si>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</si>
  <si>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</si>
  <si>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</si>
  <si>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</si>
  <si>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</si>
  <si>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</si>
  <si>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</si>
  <si>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</si>
  <si>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</si>
  <si>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</si>
  <si>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</si>
  <si>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</si>
  <si>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</si>
  <si>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</si>
  <si>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</si>
  <si>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</si>
  <si>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</si>
  <si>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</si>
  <si>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</si>
  <si>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</si>
  <si>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</si>
  <si>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</si>
  <si>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</si>
  <si>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</si>
  <si>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</si>
  <si>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</si>
  <si>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</si>
  <si>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</si>
  <si>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</si>
  <si>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</si>
  <si>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</si>
  <si>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</si>
  <si>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</si>
  <si>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</si>
  <si>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</si>
  <si>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</si>
  <si>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</si>
  <si>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</si>
  <si>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</si>
  <si>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</si>
  <si>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</si>
  <si>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</si>
  <si>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</si>
  <si>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</si>
  <si>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</si>
  <si>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</si>
  <si>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</si>
  <si>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</si>
  <si>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</si>
  <si>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</si>
  <si>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</si>
  <si>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</si>
  <si>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</si>
  <si>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</si>
  <si>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</si>
  <si>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</si>
  <si>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</si>
  <si>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</si>
  <si>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</si>
  <si>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</si>
  <si>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</si>
  <si>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</si>
  <si>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</si>
  <si>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</si>
  <si>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</si>
  <si>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</si>
  <si>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</si>
  <si>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</si>
  <si>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</si>
  <si>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</si>
  <si>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</si>
  <si>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</si>
  <si>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</si>
  <si>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</si>
  <si>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</si>
  <si>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</si>
  <si>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</si>
  <si>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</si>
  <si>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</si>
  <si>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</si>
  <si>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</si>
  <si>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</si>
  <si>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</si>
  <si>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</si>
  <si>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</si>
  <si>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</si>
  <si>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</si>
  <si>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</si>
  <si>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</si>
  <si>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</si>
  <si>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</si>
  <si>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</si>
  <si>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</si>
  <si>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</si>
  <si>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</si>
  <si>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</si>
  <si>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</si>
  <si>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</si>
  <si>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</si>
  <si>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</si>
  <si>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</si>
  <si>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</si>
  <si>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</si>
  <si>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</si>
  <si>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</si>
  <si>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</si>
  <si>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</si>
  <si>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</si>
  <si>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</si>
  <si>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</si>
  <si>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</si>
  <si>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</si>
  <si>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</si>
  <si>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</si>
  <si>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</si>
  <si>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</si>
  <si>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</si>
  <si>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</si>
  <si>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</si>
  <si>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</si>
  <si>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</si>
  <si>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</si>
  <si>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</si>
  <si>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</si>
  <si>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</si>
  <si>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</si>
  <si>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</si>
  <si>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</si>
  <si>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</si>
  <si>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</si>
  <si>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</si>
  <si>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</si>
  <si>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</si>
  <si>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</si>
  <si>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</si>
  <si>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</si>
  <si>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</si>
  <si>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</si>
  <si>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</si>
  <si>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</si>
  <si>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</si>
  <si>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</si>
  <si>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</si>
  <si>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</si>
  <si>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</si>
  <si>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</si>
  <si>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</si>
  <si>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</si>
  <si>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</si>
  <si>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</si>
  <si>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</si>
  <si>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</si>
  <si>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</si>
  <si>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</si>
  <si>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</si>
  <si>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</si>
  <si>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</si>
  <si>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</si>
  <si>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</si>
  <si>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</si>
  <si>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</si>
  <si>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</si>
  <si>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</si>
  <si>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</si>
  <si>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</si>
  <si>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</si>
  <si>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</si>
  <si>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</si>
  <si>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</si>
  <si>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</si>
  <si>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</si>
  <si>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</si>
  <si>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</si>
  <si>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</si>
  <si>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</si>
  <si>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</si>
  <si>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</si>
  <si>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</si>
  <si>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</si>
  <si>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</si>
  <si>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</si>
  <si>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</si>
  <si>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</si>
  <si>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</si>
  <si>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</si>
  <si>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</si>
  <si>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</si>
  <si>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</si>
  <si>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</si>
  <si>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</si>
  <si>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</si>
  <si>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</si>
  <si>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</si>
  <si>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</si>
  <si>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</si>
  <si>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</si>
  <si>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</si>
  <si>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</si>
  <si>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</si>
  <si>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</si>
  <si>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</si>
  <si>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</si>
  <si>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</si>
  <si>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</si>
  <si>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</si>
  <si>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</si>
  <si>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</si>
  <si>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</si>
  <si>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</si>
  <si>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</si>
  <si>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</si>
  <si>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</si>
  <si>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</si>
  <si>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</si>
  <si>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</si>
  <si>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</si>
  <si>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</si>
  <si>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</si>
  <si>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</si>
  <si>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</si>
  <si>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</si>
  <si>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</si>
  <si>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</si>
  <si>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</si>
  <si>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</si>
  <si>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</si>
  <si>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</si>
  <si>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</si>
  <si>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</si>
  <si>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</si>
  <si>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</si>
  <si>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</si>
  <si>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</si>
  <si>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</si>
  <si>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</si>
  <si>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</si>
  <si>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</si>
  <si>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</si>
  <si>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</si>
  <si>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</si>
  <si>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</si>
  <si>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</si>
  <si>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</si>
  <si>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</si>
  <si>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</si>
  <si>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</si>
  <si>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</si>
  <si>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</si>
  <si>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</si>
  <si>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</si>
  <si>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</si>
  <si>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</si>
  <si>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</si>
  <si>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</si>
  <si>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</si>
  <si>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</si>
  <si>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</si>
  <si>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</si>
  <si>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</si>
  <si>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</si>
  <si>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</si>
  <si>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</si>
  <si>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</si>
  <si>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</si>
  <si>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</si>
  <si>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</si>
  <si>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</si>
  <si>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</si>
  <si>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</si>
  <si>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</si>
  <si>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</si>
  <si>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</si>
  <si>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</si>
  <si>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</si>
  <si>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</si>
  <si>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</si>
  <si>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</si>
  <si>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</si>
  <si>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</si>
  <si>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</si>
  <si>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</si>
  <si>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</si>
  <si>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</si>
  <si>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</si>
  <si>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</si>
  <si>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</si>
  <si>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</si>
  <si>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</si>
  <si>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</si>
  <si>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</si>
  <si>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</si>
  <si>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</si>
  <si>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</si>
  <si>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</si>
  <si>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</si>
  <si>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</si>
  <si>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</si>
  <si>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</si>
  <si>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</si>
  <si>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</si>
  <si>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</si>
  <si>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</si>
  <si>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</si>
  <si>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</si>
  <si>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</si>
  <si>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</si>
  <si>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</si>
  <si>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</si>
  <si>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</si>
  <si>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</si>
  <si>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</si>
  <si>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</si>
  <si>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</si>
  <si>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</si>
  <si>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</si>
  <si>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</si>
  <si>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</si>
  <si>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</si>
  <si>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</si>
  <si>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</si>
  <si>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</si>
  <si>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</si>
  <si>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</si>
  <si>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</si>
  <si>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</si>
  <si>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</si>
  <si>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</si>
  <si>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</si>
  <si>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</si>
  <si>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</si>
  <si>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</si>
  <si>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</si>
  <si>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</si>
  <si>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</si>
  <si>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</si>
  <si>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</si>
  <si>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</si>
  <si>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</si>
  <si>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</si>
  <si>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</si>
  <si>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</si>
  <si>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</si>
  <si>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</si>
  <si>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</si>
  <si>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</si>
  <si>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</si>
  <si>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</si>
  <si>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</si>
  <si>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</si>
  <si>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</si>
  <si>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</si>
  <si>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</si>
  <si>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</si>
  <si>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</si>
  <si>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</si>
  <si>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</si>
  <si>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</si>
  <si>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</si>
  <si>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</si>
  <si>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</si>
  <si>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</si>
  <si>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</si>
  <si>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</si>
  <si>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</si>
  <si>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</si>
  <si>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</si>
  <si>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</si>
  <si>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</si>
  <si>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</si>
  <si>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</si>
  <si>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</si>
  <si>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</si>
  <si>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</si>
  <si>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</si>
  <si>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</si>
  <si>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</si>
  <si>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</si>
  <si>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</si>
  <si>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</si>
  <si>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</si>
  <si>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</si>
  <si>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</si>
  <si>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</si>
  <si>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</si>
  <si>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</si>
  <si>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</si>
  <si>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</si>
  <si>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</si>
  <si>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</si>
  <si>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</si>
  <si>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</si>
  <si>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</si>
  <si>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</si>
  <si>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</si>
  <si>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</si>
  <si>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</si>
  <si>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</si>
  <si>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</si>
  <si>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</si>
  <si>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</si>
  <si>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</si>
  <si>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</si>
  <si>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</si>
  <si>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</si>
  <si>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</si>
  <si>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</si>
  <si>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</si>
  <si>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</si>
  <si>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</si>
  <si>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</si>
  <si>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</si>
  <si>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</si>
  <si>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</si>
  <si>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</si>
  <si>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</si>
  <si>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</si>
  <si>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</si>
  <si>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</si>
  <si>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</si>
  <si>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</si>
  <si>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</si>
  <si>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</si>
  <si>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</si>
  <si>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</si>
  <si>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</si>
  <si>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</si>
  <si>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</si>
  <si>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</si>
  <si>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</si>
  <si>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</si>
  <si>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</si>
  <si>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</si>
  <si>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</si>
  <si>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</si>
  <si>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</si>
  <si>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</si>
  <si>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</si>
  <si>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</si>
  <si>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</si>
  <si>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</si>
  <si>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</si>
  <si>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</si>
  <si>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</si>
  <si>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</si>
  <si>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</si>
  <si>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</si>
  <si>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</si>
  <si>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</si>
  <si>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</si>
  <si>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</si>
  <si>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</si>
  <si>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</si>
  <si>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</si>
  <si>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</si>
  <si>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</si>
  <si>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</si>
  <si>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</si>
  <si>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</si>
  <si>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</si>
  <si>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</si>
  <si>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</si>
  <si>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</si>
  <si>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</si>
  <si>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</si>
  <si>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</si>
  <si>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</si>
  <si>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</si>
  <si>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</si>
  <si>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</si>
  <si>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</si>
  <si>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</si>
  <si>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</si>
  <si>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</si>
  <si>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</si>
  <si>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</si>
  <si>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</si>
  <si>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</si>
  <si>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</si>
  <si>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</si>
  <si>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</si>
  <si>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</si>
  <si>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</si>
  <si>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</si>
  <si>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</si>
  <si>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</si>
  <si>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</si>
  <si>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</si>
  <si>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</si>
  <si>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</si>
  <si>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</si>
  <si>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</si>
  <si>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</si>
  <si>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</si>
  <si>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</si>
  <si>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</si>
  <si>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</si>
  <si>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</si>
  <si>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</si>
  <si>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</si>
  <si>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</si>
  <si>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</si>
  <si>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</si>
  <si>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</si>
  <si>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</si>
  <si>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</si>
  <si>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</si>
  <si>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</si>
  <si>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</si>
  <si>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</si>
  <si>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</si>
  <si>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</si>
  <si>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</si>
  <si>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</si>
  <si>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</si>
  <si>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</si>
  <si>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</si>
  <si>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</si>
  <si>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</si>
  <si>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</si>
  <si>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</si>
  <si>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</si>
  <si>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</si>
  <si>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</si>
  <si>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</si>
  <si>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</si>
  <si>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</si>
  <si>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</si>
  <si>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</si>
  <si>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</si>
  <si>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</si>
  <si>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</si>
  <si>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</si>
  <si>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</si>
  <si>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</si>
  <si>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</si>
  <si>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</si>
  <si>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</si>
  <si>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</si>
  <si>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</si>
  <si>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</si>
  <si>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</si>
  <si>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</si>
  <si>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</si>
  <si>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</si>
  <si>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</si>
  <si>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</si>
  <si>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</si>
  <si>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</si>
  <si>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</si>
  <si>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</si>
  <si>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</si>
  <si>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</si>
  <si>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</si>
  <si>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</si>
  <si>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</si>
  <si>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</si>
  <si>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</si>
  <si>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</si>
  <si>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</si>
  <si>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</si>
  <si>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</si>
  <si>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</si>
  <si>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</si>
  <si>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</si>
  <si>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</si>
  <si>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</si>
  <si>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</si>
  <si>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</si>
  <si>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</si>
  <si>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</si>
  <si>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</si>
  <si>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</si>
  <si>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</si>
  <si>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</si>
  <si>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</si>
  <si>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</si>
  <si>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</si>
  <si>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</si>
  <si>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</si>
  <si>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</si>
  <si>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</si>
  <si>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</si>
  <si>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</si>
  <si>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</si>
  <si>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</si>
  <si>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</si>
  <si>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</si>
  <si>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</si>
  <si>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</si>
  <si>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</si>
  <si>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</si>
  <si>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</si>
  <si>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</si>
  <si>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</si>
  <si>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</si>
  <si>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</si>
  <si>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</si>
  <si>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</si>
  <si>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</si>
  <si>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</si>
  <si>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</si>
  <si>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</si>
  <si>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</si>
  <si>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</si>
  <si>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</si>
  <si>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</si>
  <si>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</si>
  <si>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</si>
  <si>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</si>
  <si>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</si>
  <si>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</si>
  <si>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</si>
  <si>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</si>
  <si>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</si>
  <si>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</si>
  <si>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</si>
  <si>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</si>
  <si>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</si>
  <si>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</si>
  <si>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</si>
  <si>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</si>
  <si>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</si>
  <si>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</si>
  <si>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</si>
  <si>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</si>
  <si>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</si>
  <si>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</si>
  <si>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</si>
  <si>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</si>
  <si>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</si>
  <si>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</si>
  <si>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</si>
  <si>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</si>
  <si>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</si>
  <si>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</si>
  <si>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</si>
  <si>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</si>
  <si>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</si>
  <si>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</si>
  <si>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</si>
  <si>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</si>
  <si>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</si>
  <si>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</si>
  <si>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</si>
  <si>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</si>
  <si>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</si>
  <si>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</si>
  <si>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</si>
  <si>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</si>
  <si>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</si>
  <si>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</si>
  <si>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</si>
  <si>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</si>
  <si>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</si>
  <si>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</si>
  <si>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</si>
  <si>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</si>
  <si>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</si>
  <si>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</si>
  <si>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</si>
  <si>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</si>
  <si>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</si>
  <si>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</si>
  <si>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</si>
  <si>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</si>
  <si>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</si>
  <si>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</si>
  <si>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</si>
  <si>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</si>
  <si>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</si>
  <si>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</si>
  <si>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</si>
  <si>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</si>
  <si>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</si>
  <si>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</si>
  <si>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</si>
  <si>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</si>
  <si>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</si>
  <si>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</si>
  <si>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</si>
  <si>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</si>
  <si>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</si>
  <si>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</si>
  <si>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</si>
  <si>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</si>
  <si>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</si>
  <si>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</si>
  <si>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</si>
  <si>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</si>
  <si>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</si>
  <si>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</si>
  <si>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</si>
  <si>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</si>
  <si>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</si>
  <si>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</si>
  <si>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</si>
  <si>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</si>
  <si>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</si>
  <si>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</si>
  <si>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</si>
  <si>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</si>
  <si>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</si>
  <si>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</si>
  <si>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</si>
  <si>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</si>
  <si>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</si>
  <si>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</si>
  <si>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</si>
  <si>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</si>
  <si>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</si>
  <si>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</si>
  <si>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</si>
  <si>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</si>
  <si>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</si>
  <si>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</si>
  <si>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</si>
  <si>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</si>
  <si>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</si>
  <si>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</si>
  <si>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</si>
  <si>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</si>
  <si>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</si>
  <si>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</si>
  <si>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</si>
  <si>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</si>
  <si>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</si>
  <si>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</si>
  <si>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</si>
  <si>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</si>
  <si>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</si>
  <si>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</si>
  <si>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</si>
  <si>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</si>
  <si>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</si>
  <si>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</si>
  <si>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</si>
  <si>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</si>
  <si>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</si>
  <si>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</si>
  <si>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</si>
  <si>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</si>
  <si>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</si>
  <si>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</si>
  <si>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</si>
  <si>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</si>
  <si>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</si>
  <si>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</si>
  <si>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</si>
  <si>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</si>
  <si>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</si>
  <si>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</si>
  <si>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</si>
  <si>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</si>
  <si>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</si>
  <si>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</si>
  <si>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</si>
  <si>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</si>
  <si>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</si>
  <si>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</si>
  <si>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</si>
  <si>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</si>
  <si>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</si>
  <si>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</si>
  <si>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</si>
  <si>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</si>
  <si>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</si>
  <si>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</si>
  <si>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</si>
  <si>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</si>
  <si>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</si>
  <si>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</si>
  <si>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</si>
  <si>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</si>
  <si>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</si>
  <si>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</si>
  <si>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</si>
  <si>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</si>
  <si>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</si>
  <si>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</si>
  <si>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</si>
  <si>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</si>
  <si>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</si>
  <si>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</si>
  <si>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</si>
  <si>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</si>
  <si>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</si>
  <si>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</si>
  <si>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</si>
  <si>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</si>
  <si>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</si>
  <si>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</si>
  <si>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</si>
  <si>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</si>
  <si>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</si>
  <si>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</si>
  <si>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</si>
  <si>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</si>
  <si>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</si>
  <si>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</si>
  <si>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</si>
  <si>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</si>
  <si>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</si>
  <si>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</si>
  <si>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</si>
  <si>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</si>
  <si>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</si>
  <si>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</si>
  <si>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</si>
  <si>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</si>
  <si>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</si>
  <si>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</si>
  <si>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</si>
  <si>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</si>
  <si>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</si>
  <si>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</si>
  <si>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</si>
  <si>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</si>
  <si>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</si>
  <si>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</si>
  <si>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</si>
  <si>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</si>
  <si>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</si>
  <si>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</si>
  <si>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</si>
  <si>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</si>
  <si>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</si>
  <si>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</si>
  <si>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</si>
  <si>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</si>
  <si>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</si>
  <si>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</si>
  <si>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</si>
  <si>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</si>
  <si>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</si>
  <si>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</si>
  <si>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</si>
  <si>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</si>
  <si>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</si>
  <si>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</si>
  <si>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</si>
  <si>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</si>
  <si>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</si>
  <si>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</si>
  <si>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</si>
  <si>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</si>
  <si>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</si>
  <si>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</si>
  <si>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</si>
  <si>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</si>
  <si>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</si>
  <si>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</si>
  <si>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</si>
  <si>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</si>
  <si>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</si>
  <si>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</si>
  <si>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</si>
  <si>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</si>
  <si>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</si>
  <si>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</si>
  <si>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</si>
  <si>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</si>
  <si>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</si>
  <si>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</si>
  <si>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</si>
  <si>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</si>
  <si>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</si>
  <si>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</si>
  <si>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</si>
  <si>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</si>
  <si>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</si>
  <si>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</si>
  <si>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</si>
  <si>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</si>
  <si>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</si>
  <si>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</si>
  <si>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</si>
  <si>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</si>
  <si>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</si>
  <si>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</si>
  <si>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</si>
  <si>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</si>
  <si>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</si>
  <si>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</si>
  <si>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</si>
  <si>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</si>
  <si>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</si>
  <si>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</si>
  <si>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</si>
  <si>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</si>
  <si>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</si>
  <si>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</si>
  <si>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</si>
  <si>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</si>
  <si>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</si>
  <si>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</si>
  <si>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</si>
  <si>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</si>
  <si>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</si>
  <si>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</si>
  <si>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</si>
  <si>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</si>
  <si>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</si>
  <si>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</si>
  <si>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</si>
  <si>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</si>
  <si>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</si>
  <si>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</si>
  <si>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</si>
  <si>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</si>
  <si>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</si>
  <si>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</si>
  <si>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</si>
  <si>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</si>
  <si>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</si>
  <si>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</si>
  <si>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</si>
  <si>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</si>
  <si>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</si>
  <si>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</si>
  <si>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</si>
  <si>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</si>
  <si>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</si>
  <si>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</si>
  <si>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</si>
  <si>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</si>
  <si>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</si>
  <si>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</si>
  <si>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</si>
  <si>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</si>
  <si>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</si>
  <si>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</si>
  <si>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</si>
  <si>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</si>
  <si>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</si>
  <si>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</si>
  <si>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</si>
  <si>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</si>
  <si>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</si>
  <si>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</si>
  <si>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</si>
  <si>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</si>
  <si>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</si>
  <si>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</si>
  <si>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</si>
  <si>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</si>
  <si>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</si>
  <si>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</si>
  <si>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</si>
  <si>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</si>
  <si>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</si>
  <si>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</si>
  <si>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</si>
  <si>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</si>
  <si>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</si>
  <si>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</si>
  <si>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</si>
  <si>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</si>
  <si>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</si>
  <si>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</si>
  <si>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</si>
  <si>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</si>
  <si>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</si>
  <si>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</si>
  <si>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</si>
  <si>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</si>
  <si>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</si>
  <si>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</si>
  <si>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</si>
  <si>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</si>
  <si>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</si>
  <si>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</si>
  <si>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</si>
  <si>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</si>
  <si>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</si>
  <si>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</si>
  <si>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</si>
  <si>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</si>
  <si>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</si>
  <si>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</si>
  <si>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</si>
  <si>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</si>
  <si>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</si>
  <si>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</si>
  <si>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</si>
  <si>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</si>
  <si>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</si>
  <si>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</si>
  <si>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</si>
  <si>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</si>
  <si>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</si>
  <si>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</si>
  <si>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</si>
  <si>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</si>
  <si>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</si>
  <si>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</si>
  <si>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</si>
  <si>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</si>
  <si>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</si>
  <si>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</si>
  <si>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</si>
  <si>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</si>
  <si>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</si>
  <si>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</si>
  <si>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</si>
  <si>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</si>
  <si>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</si>
  <si>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</si>
  <si>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</si>
  <si>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</si>
  <si>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</si>
  <si>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</si>
  <si>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</si>
  <si>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</si>
  <si>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</si>
  <si>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</si>
  <si>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</si>
  <si>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</si>
  <si>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</si>
  <si>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</si>
  <si>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</si>
  <si>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</si>
  <si>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</si>
  <si>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</si>
  <si>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</si>
  <si>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</si>
  <si>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</si>
  <si>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</si>
  <si>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</si>
  <si>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</si>
  <si>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</si>
  <si>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</si>
  <si>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</si>
  <si>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</si>
  <si>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</si>
  <si>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</si>
  <si>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</si>
  <si>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</si>
  <si>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</si>
  <si>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</si>
  <si>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</si>
  <si>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</si>
  <si>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</si>
  <si>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</si>
  <si>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</si>
  <si>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</si>
  <si>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</si>
  <si>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</si>
  <si>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</si>
  <si>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</si>
  <si>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</si>
  <si>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</si>
  <si>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</si>
  <si>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</si>
  <si>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</si>
  <si>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</si>
  <si>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</si>
  <si>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</si>
  <si>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</si>
  <si>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</si>
  <si>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</si>
  <si>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</si>
  <si>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</si>
  <si>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</si>
  <si>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</si>
  <si>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</si>
  <si>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</si>
  <si>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</si>
  <si>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</si>
  <si>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</si>
  <si>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</si>
  <si>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</si>
  <si>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</si>
  <si>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</si>
  <si>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</si>
  <si>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</si>
  <si>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</si>
  <si>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</si>
  <si>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</si>
  <si>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</si>
  <si>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</si>
  <si>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</si>
  <si>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</si>
  <si>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</si>
  <si>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</si>
  <si>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</si>
  <si>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</si>
  <si>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</si>
  <si>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</si>
  <si>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</si>
  <si>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</si>
  <si>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</si>
  <si>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</si>
  <si>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</si>
  <si>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</si>
  <si>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</si>
  <si>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</si>
  <si>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</si>
  <si>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</si>
  <si>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</si>
  <si>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</si>
  <si>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</si>
  <si>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</si>
  <si>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</si>
  <si>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</si>
  <si>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</si>
  <si>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</si>
  <si>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</si>
  <si>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</si>
  <si>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</si>
  <si>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</si>
  <si>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</si>
  <si>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</si>
  <si>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</si>
  <si>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</si>
  <si>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</si>
  <si>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</si>
  <si>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</si>
  <si>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</si>
  <si>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</si>
  <si>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</si>
  <si>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</si>
  <si>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</si>
  <si>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</si>
  <si>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</si>
  <si>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</si>
  <si>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</si>
  <si>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</si>
  <si>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</si>
  <si>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</si>
  <si>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</si>
  <si>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</si>
  <si>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</si>
  <si>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</si>
  <si>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</si>
  <si>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</si>
  <si>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</si>
  <si>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</si>
  <si>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</si>
  <si>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</si>
  <si>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</si>
  <si>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</si>
  <si>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</si>
  <si>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</si>
  <si>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</si>
  <si>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</si>
  <si>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</si>
  <si>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</si>
  <si>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</si>
  <si>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</si>
  <si>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</si>
  <si>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</si>
  <si>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</si>
  <si>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</si>
  <si>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</si>
  <si>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</si>
  <si>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</si>
  <si>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</si>
  <si>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</si>
  <si>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</si>
  <si>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</si>
  <si>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</si>
  <si>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</si>
  <si>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</si>
  <si>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</si>
  <si>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</si>
  <si>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</si>
  <si>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</si>
  <si>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</si>
  <si>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</si>
  <si>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</si>
  <si>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</si>
  <si>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</si>
  <si>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</si>
  <si>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</si>
  <si>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</si>
  <si>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</si>
  <si>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</si>
  <si>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</si>
  <si>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</si>
  <si>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</si>
  <si>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</si>
  <si>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</si>
  <si>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</si>
  <si>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</si>
  <si>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</si>
  <si>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</si>
  <si>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</si>
  <si>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</si>
  <si>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</si>
  <si>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</si>
  <si>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</si>
  <si>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</si>
  <si>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</si>
  <si>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</si>
  <si>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</si>
  <si>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</si>
  <si>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</si>
  <si>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</si>
  <si>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</si>
  <si>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</si>
  <si>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</si>
  <si>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</si>
  <si>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</si>
  <si>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</si>
  <si>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</si>
  <si>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</si>
  <si>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</si>
  <si>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</si>
  <si>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</si>
  <si>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</si>
  <si>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</si>
  <si>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</si>
  <si>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</si>
  <si>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</si>
  <si>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</si>
  <si>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</si>
  <si>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</si>
  <si>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</si>
  <si>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</si>
  <si>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</si>
  <si>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</si>
  <si>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</si>
  <si>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</si>
  <si>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</si>
  <si>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</si>
  <si>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</si>
  <si>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</si>
  <si>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</si>
  <si>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</si>
  <si>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</si>
  <si>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</si>
  <si>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</si>
  <si>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</si>
  <si>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</si>
  <si>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</si>
  <si>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</si>
  <si>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</si>
  <si>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</si>
  <si>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</si>
  <si>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</si>
  <si>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</si>
  <si>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</si>
  <si>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</si>
  <si>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</si>
  <si>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</si>
  <si>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</si>
  <si>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</si>
  <si>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</si>
  <si>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</si>
  <si>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</si>
  <si>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</si>
  <si>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</si>
  <si>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</si>
  <si>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</si>
  <si>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</si>
  <si>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</si>
  <si>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</si>
  <si>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</si>
  <si>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</si>
  <si>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</si>
  <si>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</si>
  <si>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</si>
  <si>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</si>
  <si>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</si>
  <si>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</si>
  <si>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</si>
  <si>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</si>
  <si>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</si>
  <si>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</si>
  <si>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</si>
  <si>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</si>
  <si>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</si>
  <si>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</si>
  <si>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</si>
  <si>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</si>
  <si>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</si>
  <si>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</si>
  <si>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</si>
  <si>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</si>
  <si>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</si>
  <si>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</si>
  <si>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</si>
  <si>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</si>
  <si>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</si>
  <si>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</si>
  <si>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</si>
  <si>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</si>
  <si>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</si>
  <si>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</si>
  <si>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</si>
  <si>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</si>
  <si>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</si>
  <si>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</si>
  <si>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</si>
  <si>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</si>
  <si>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</si>
  <si>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</si>
  <si>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</si>
  <si>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</si>
  <si>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</si>
  <si>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</si>
  <si>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</si>
  <si>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</si>
  <si>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</si>
  <si>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</si>
  <si>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</si>
  <si>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</si>
  <si>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</si>
  <si>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</si>
  <si>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</si>
  <si>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</si>
  <si>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</si>
  <si>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</si>
  <si>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</si>
  <si>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</si>
  <si>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</si>
  <si>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</si>
  <si>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</si>
  <si>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</si>
  <si>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</si>
  <si>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</si>
  <si>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</si>
  <si>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</si>
  <si>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</si>
  <si>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</si>
  <si>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</si>
  <si>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</si>
  <si>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</si>
  <si>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</si>
  <si>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</si>
  <si>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</si>
  <si>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</si>
  <si>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</si>
  <si>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</si>
  <si>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</si>
  <si>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</si>
  <si>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</si>
  <si>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</si>
  <si>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</si>
  <si>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</si>
  <si>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</si>
  <si>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</si>
  <si>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</si>
  <si>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</si>
  <si>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</si>
  <si>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</si>
  <si>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</si>
  <si>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</si>
  <si>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</si>
  <si>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</si>
  <si>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</si>
  <si>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</si>
  <si>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</si>
  <si>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</si>
  <si>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</si>
  <si>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</si>
  <si>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</si>
  <si>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</si>
  <si>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</si>
  <si>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</si>
  <si>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</si>
  <si>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</si>
  <si>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</si>
  <si>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</si>
  <si>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</si>
  <si>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</si>
  <si>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</si>
  <si>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</si>
  <si>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</si>
  <si>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</si>
  <si>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</si>
  <si>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</si>
  <si>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</si>
  <si>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</si>
  <si>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</si>
  <si>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</si>
  <si>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</si>
  <si>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</si>
  <si>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</si>
  <si>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</si>
  <si>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</si>
  <si>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</si>
  <si>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</si>
  <si>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</si>
  <si>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</si>
  <si>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</si>
  <si>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</si>
  <si>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</si>
  <si>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</si>
  <si>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</si>
  <si>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</si>
  <si>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</si>
  <si>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</si>
  <si>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</si>
  <si>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</si>
  <si>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</si>
  <si>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</si>
  <si>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</si>
  <si>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</si>
  <si>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</si>
  <si>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</si>
  <si>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</si>
  <si>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</si>
  <si>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</si>
  <si>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</si>
  <si>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</si>
  <si>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</si>
  <si>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</si>
  <si>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</si>
  <si>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</si>
  <si>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</si>
  <si>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</si>
  <si>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</si>
  <si>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</si>
  <si>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</si>
  <si>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</si>
  <si>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</si>
  <si>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</si>
  <si>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</si>
  <si>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</si>
  <si>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</si>
  <si>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</si>
  <si>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</si>
  <si>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</si>
  <si>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</si>
  <si>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</si>
  <si>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</si>
  <si>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</si>
  <si>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</si>
  <si>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</si>
  <si>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</si>
  <si>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</si>
  <si>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</si>
  <si>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</si>
  <si>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</si>
  <si>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</si>
  <si>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</si>
  <si>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</si>
  <si>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</si>
  <si>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</si>
  <si>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</si>
  <si>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</si>
  <si>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</si>
  <si>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</si>
  <si>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</si>
  <si>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</si>
  <si>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</si>
  <si>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</si>
  <si>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</si>
  <si>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</si>
  <si>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</si>
  <si>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</si>
  <si>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</si>
  <si>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</si>
  <si>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</si>
  <si>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</si>
  <si>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</si>
  <si>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</si>
  <si>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</si>
  <si>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</si>
  <si>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</si>
  <si>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</si>
  <si>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</si>
  <si>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</si>
  <si>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</si>
  <si>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</si>
  <si>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</si>
  <si>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</si>
  <si>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</si>
  <si>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</si>
  <si>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</si>
  <si>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</si>
  <si>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</si>
  <si>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</si>
  <si>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</si>
  <si>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</si>
  <si>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</si>
  <si>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</si>
  <si>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</si>
  <si>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</si>
  <si>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</si>
  <si>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</si>
  <si>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</si>
  <si>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</si>
  <si>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</si>
  <si>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</si>
  <si>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</si>
  <si>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</si>
  <si>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</si>
  <si>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</si>
  <si>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</si>
  <si>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</si>
  <si>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</si>
  <si>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</si>
  <si>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</si>
  <si>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</si>
  <si>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</si>
  <si>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</si>
  <si>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</si>
  <si>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</si>
  <si>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</si>
  <si>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</si>
  <si>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</si>
  <si>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</si>
  <si>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</si>
  <si>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</si>
  <si>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</si>
  <si>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</si>
  <si>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</si>
  <si>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</si>
  <si>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</si>
  <si>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</si>
  <si>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</si>
  <si>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</si>
  <si>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</si>
  <si>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</si>
  <si>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</si>
  <si>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</si>
  <si>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</si>
  <si>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</si>
  <si>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</si>
  <si>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</si>
  <si>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</si>
  <si>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</si>
  <si>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</si>
  <si>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</si>
  <si>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</si>
  <si>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</si>
  <si>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</si>
  <si>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</si>
  <si>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</si>
  <si>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</si>
  <si>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</si>
  <si>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</si>
  <si>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</si>
  <si>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</si>
  <si>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</si>
  <si>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</si>
  <si>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</si>
  <si>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</si>
  <si>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</si>
  <si>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</si>
  <si>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</si>
  <si>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</si>
  <si>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</si>
  <si>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</si>
  <si>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</si>
  <si>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</si>
  <si>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</si>
  <si>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</si>
  <si>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</si>
  <si>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</si>
  <si>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</si>
  <si>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</si>
  <si>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</si>
  <si>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</si>
  <si>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</si>
  <si>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</si>
  <si>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</si>
  <si>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</si>
  <si>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</si>
  <si>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</si>
  <si>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</si>
  <si>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</si>
  <si>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</si>
  <si>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</si>
  <si>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</si>
  <si>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</si>
  <si>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</si>
  <si>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</si>
  <si>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</si>
  <si>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</si>
  <si>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</si>
  <si>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</si>
  <si>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</si>
  <si>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</si>
  <si>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</si>
  <si>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</si>
  <si>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</si>
  <si>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</si>
  <si>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</si>
  <si>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</si>
  <si>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</si>
  <si>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</si>
  <si>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</si>
  <si>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</si>
  <si>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</si>
  <si>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</si>
  <si>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</si>
  <si>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</si>
  <si>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</si>
  <si>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</si>
  <si>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</si>
  <si>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</si>
  <si>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</si>
  <si>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</si>
  <si>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</si>
  <si>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</si>
  <si>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</si>
  <si>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</si>
  <si>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</si>
  <si>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</si>
  <si>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</si>
  <si>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</si>
  <si>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</si>
  <si>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</si>
  <si>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</si>
  <si>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</si>
  <si>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</si>
  <si>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</si>
  <si>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</si>
  <si>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</si>
  <si>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</si>
  <si>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</si>
  <si>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</si>
  <si>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</si>
  <si>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</si>
  <si>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</si>
  <si>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</si>
  <si>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</si>
  <si>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</si>
  <si>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</si>
  <si>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</si>
  <si>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</si>
  <si>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</si>
  <si>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</si>
  <si>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</si>
  <si>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</si>
  <si>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</si>
  <si>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</si>
  <si>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</si>
  <si>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</si>
  <si>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</si>
  <si>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</si>
  <si>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</si>
  <si>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</si>
  <si>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</si>
  <si>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</si>
  <si>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</si>
  <si>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</si>
  <si>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</si>
  <si>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</si>
  <si>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</si>
  <si>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</si>
  <si>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</si>
  <si>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</si>
  <si>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</si>
  <si>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</si>
  <si>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</si>
  <si>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</si>
  <si>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</si>
  <si>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</si>
  <si>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</si>
  <si>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</si>
  <si>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</si>
  <si>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</si>
  <si>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</si>
  <si>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</si>
  <si>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</si>
  <si>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</si>
  <si>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</si>
  <si>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</si>
  <si>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</si>
  <si>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</si>
  <si>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</si>
  <si>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</si>
  <si>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</si>
  <si>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</si>
  <si>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</si>
  <si>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</si>
  <si>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</si>
  <si>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</si>
  <si>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</si>
  <si>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</si>
  <si>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</si>
  <si>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</si>
  <si>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</si>
  <si>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</si>
  <si>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</si>
  <si>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</si>
  <si>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</si>
  <si>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</si>
  <si>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</si>
  <si>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</si>
  <si>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</si>
  <si>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</si>
  <si>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</si>
  <si>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</si>
  <si>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</si>
  <si>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</si>
  <si>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</si>
  <si>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</si>
  <si>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</si>
  <si>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</si>
  <si>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</si>
  <si>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</si>
  <si>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</si>
  <si>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</si>
  <si>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</si>
  <si>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</si>
  <si>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</si>
  <si>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</si>
  <si>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</si>
  <si>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</si>
  <si>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</si>
  <si>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</si>
  <si>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</si>
  <si>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</si>
  <si>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</si>
  <si>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</si>
  <si>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</si>
  <si>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</si>
  <si>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</si>
  <si>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</si>
  <si>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</si>
  <si>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</si>
  <si>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</si>
  <si>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</si>
  <si>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</si>
  <si>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</si>
  <si>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</si>
  <si>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</si>
  <si>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</si>
  <si>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</si>
  <si>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</si>
  <si>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</si>
  <si>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</si>
  <si>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</si>
  <si>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</si>
  <si>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</si>
  <si>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</si>
  <si>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</si>
  <si>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</si>
  <si>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</si>
  <si>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</si>
  <si>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</si>
  <si>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</si>
  <si>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</si>
  <si>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</si>
  <si>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</si>
  <si>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</si>
  <si>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</si>
  <si>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</si>
  <si>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</si>
  <si>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</si>
  <si>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</si>
  <si>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</si>
  <si>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</si>
  <si>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</si>
  <si>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</si>
  <si>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</si>
  <si>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</si>
  <si>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</si>
  <si>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</si>
  <si>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</si>
  <si>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</si>
  <si>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</si>
  <si>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</si>
  <si>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</si>
  <si>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</si>
  <si>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</si>
  <si>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</si>
  <si>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</si>
  <si>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</si>
  <si>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</si>
  <si>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</si>
  <si>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</si>
  <si>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</si>
  <si>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</si>
  <si>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</si>
  <si>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</si>
  <si>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</si>
  <si>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</si>
  <si>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</si>
  <si>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</si>
  <si>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</si>
  <si>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</si>
  <si>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</si>
  <si>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</si>
  <si>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</si>
  <si>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</si>
  <si>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</si>
  <si>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</si>
  <si>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</si>
  <si>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</si>
  <si>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</si>
  <si>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</si>
  <si>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</si>
  <si>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</si>
  <si>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</si>
  <si>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</si>
  <si>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</si>
  <si>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</si>
  <si>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</si>
  <si>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</si>
  <si>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</si>
  <si>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</si>
  <si>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</si>
  <si>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</si>
  <si>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</si>
  <si>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</si>
  <si>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</si>
  <si>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</si>
  <si>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</si>
  <si>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</si>
  <si>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</si>
  <si>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</si>
  <si>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</si>
  <si>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</si>
  <si>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</si>
  <si>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</si>
  <si>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</si>
  <si>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</si>
  <si>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</si>
  <si>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</si>
  <si>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</si>
  <si>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</si>
  <si>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</si>
  <si>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</si>
  <si>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</si>
  <si>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</si>
  <si>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</si>
  <si>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</si>
  <si>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</si>
  <si>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</si>
  <si>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</si>
  <si>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</si>
  <si>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</si>
  <si>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</si>
  <si>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</si>
  <si>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</si>
  <si>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</si>
  <si>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</si>
  <si>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</si>
  <si>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</si>
  <si>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</si>
  <si>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</si>
  <si>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</si>
  <si>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</si>
  <si>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</si>
  <si>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</si>
  <si>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</si>
  <si>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</si>
  <si>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</si>
  <si>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</si>
  <si>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</si>
  <si>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</si>
  <si>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</si>
  <si>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</si>
  <si>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</si>
  <si>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</si>
  <si>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</si>
  <si>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</si>
  <si>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</si>
  <si>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</si>
  <si>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</si>
  <si>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</si>
  <si>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</si>
  <si>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</si>
  <si>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</si>
  <si>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</si>
  <si>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</si>
  <si>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</si>
  <si>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</si>
  <si>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</si>
  <si>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</si>
  <si>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</si>
  <si>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</si>
  <si>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</si>
  <si>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</si>
  <si>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</si>
  <si>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</si>
  <si>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</si>
  <si>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</si>
  <si>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</si>
  <si>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</si>
  <si>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</si>
  <si>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</si>
  <si>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</si>
  <si>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</si>
  <si>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</si>
  <si>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</si>
  <si>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</si>
  <si>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</si>
  <si>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</si>
  <si>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</si>
  <si>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</si>
  <si>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</si>
  <si>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</si>
  <si>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</si>
  <si>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</si>
  <si>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</si>
  <si>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</si>
  <si>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</si>
  <si>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</si>
  <si>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</si>
  <si>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</si>
  <si>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</si>
  <si>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</si>
  <si>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</si>
  <si>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</si>
  <si>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</si>
  <si>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</si>
  <si>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</si>
  <si>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</si>
  <si>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</si>
  <si>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</si>
  <si>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</si>
  <si>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</si>
  <si>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</si>
  <si>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</si>
  <si>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</si>
  <si>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</si>
  <si>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</si>
  <si>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</si>
  <si>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</si>
  <si>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</si>
  <si>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</si>
  <si>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</si>
  <si>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</si>
  <si>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</si>
  <si>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</si>
  <si>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</si>
  <si>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</si>
  <si>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</si>
  <si>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</si>
  <si>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</si>
  <si>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</si>
  <si>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</si>
  <si>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</si>
  <si>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</si>
  <si>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</si>
  <si>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</si>
  <si>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</si>
  <si>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</si>
  <si>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</si>
  <si>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</si>
  <si>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</si>
  <si>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</si>
  <si>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</si>
  <si>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</si>
  <si>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</si>
  <si>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</si>
  <si>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</si>
  <si>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</si>
  <si>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</si>
  <si>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</si>
  <si>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</si>
  <si>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</si>
  <si>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</si>
  <si>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</si>
  <si>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</si>
  <si>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</si>
  <si>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</si>
  <si>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</si>
  <si>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</si>
  <si>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</si>
  <si>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</si>
  <si>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</si>
  <si>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</si>
  <si>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</si>
  <si>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</si>
  <si>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</si>
  <si>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</si>
  <si>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</si>
  <si>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</si>
  <si>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</si>
  <si>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</si>
  <si>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</si>
  <si>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</si>
  <si>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</si>
  <si>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</si>
  <si>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</si>
  <si>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</si>
  <si>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</si>
  <si>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</si>
  <si>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</si>
  <si>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</si>
  <si>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</si>
  <si>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</si>
  <si>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</si>
  <si>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</si>
  <si>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</si>
  <si>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</si>
  <si>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</si>
  <si>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</si>
  <si>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</si>
  <si>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</si>
  <si>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</si>
  <si>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</si>
  <si>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</si>
  <si>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</si>
  <si>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</si>
  <si>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</si>
  <si>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</si>
  <si>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</si>
  <si>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</si>
  <si>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</si>
  <si>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</si>
  <si>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</si>
  <si>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</si>
  <si>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</si>
  <si>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</si>
  <si>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</si>
  <si>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</si>
  <si>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</si>
  <si>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</si>
  <si>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</si>
  <si>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</si>
  <si>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</si>
  <si>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</si>
  <si>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</si>
  <si>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</si>
  <si>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</si>
  <si>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</si>
  <si>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</si>
  <si>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</si>
  <si>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</si>
  <si>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</si>
  <si>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</si>
  <si>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</si>
  <si>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</si>
  <si>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</si>
  <si>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</si>
  <si>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</si>
  <si>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</si>
  <si>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</si>
  <si>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</si>
  <si>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</si>
  <si>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</si>
  <si>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</si>
  <si>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</si>
  <si>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</si>
  <si>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</si>
  <si>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</si>
  <si>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</si>
  <si>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</si>
  <si>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</si>
  <si>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</si>
  <si>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</si>
  <si>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</si>
  <si>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</si>
  <si>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</si>
  <si>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</si>
  <si>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</si>
  <si>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</si>
  <si>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</si>
  <si>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</si>
  <si>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</si>
  <si>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</si>
  <si>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</si>
  <si>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</si>
  <si>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</si>
  <si>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</si>
  <si>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</si>
  <si>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</si>
  <si>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</si>
  <si>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</si>
  <si>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</si>
  <si>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</si>
  <si>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</si>
  <si>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</si>
  <si>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</si>
  <si>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</si>
  <si>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</si>
  <si>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</si>
  <si>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</si>
  <si>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</si>
  <si>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</si>
  <si>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</si>
  <si>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</si>
  <si>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</si>
  <si>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</si>
  <si>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</si>
  <si>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</si>
  <si>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</si>
  <si>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</si>
  <si>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</si>
  <si>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</si>
  <si>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</si>
  <si>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</si>
  <si>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</si>
  <si>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</si>
  <si>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</si>
  <si>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</si>
  <si>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</si>
  <si>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</si>
  <si>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</si>
  <si>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</si>
  <si>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</si>
  <si>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</si>
  <si>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</si>
  <si>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</si>
  <si>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</si>
  <si>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</si>
  <si>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</si>
  <si>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</si>
  <si>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</si>
  <si>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</si>
  <si>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</si>
  <si>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</si>
  <si>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</si>
  <si>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</si>
  <si>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</si>
  <si>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</si>
  <si>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</si>
  <si>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</si>
  <si>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</si>
  <si>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</si>
  <si>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</si>
  <si>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</si>
  <si>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</si>
  <si>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</si>
  <si>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</si>
  <si>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</si>
  <si>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</si>
  <si>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</si>
  <si>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</si>
  <si>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</si>
  <si>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</si>
  <si>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</si>
  <si>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</si>
  <si>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</si>
  <si>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</si>
  <si>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</si>
  <si>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</si>
  <si>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</si>
  <si>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</si>
  <si>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</si>
  <si>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</si>
  <si>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</si>
  <si>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</si>
  <si>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</si>
  <si>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</si>
  <si>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</si>
  <si>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</si>
  <si>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</si>
  <si>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</si>
  <si>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</si>
  <si>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</si>
  <si>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</si>
  <si>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</si>
  <si>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</si>
  <si>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</si>
  <si>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</si>
  <si>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</si>
  <si>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</si>
  <si>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</si>
  <si>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</si>
  <si>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</si>
  <si>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</si>
  <si>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</si>
  <si>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</si>
  <si>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</si>
  <si>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</si>
  <si>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</si>
  <si>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</si>
  <si>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</si>
  <si>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</si>
  <si>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</si>
  <si>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</si>
  <si>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</si>
  <si>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</si>
  <si>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</si>
  <si>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</si>
  <si>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</si>
  <si>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</si>
  <si>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</si>
  <si>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</si>
  <si>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</si>
  <si>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</si>
  <si>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</si>
  <si>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</si>
  <si>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</si>
  <si>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</si>
  <si>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</si>
  <si>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</si>
  <si>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</si>
  <si>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</si>
  <si>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</si>
  <si>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</si>
  <si>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</si>
  <si>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</si>
  <si>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</si>
  <si>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</si>
  <si>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</si>
  <si>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</si>
  <si>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</si>
  <si>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</si>
  <si>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</si>
  <si>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</si>
  <si>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</si>
  <si>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</si>
  <si>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</si>
  <si>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</si>
  <si>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</si>
  <si>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</si>
  <si>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</si>
  <si>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</si>
  <si>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</si>
  <si>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</si>
  <si>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</si>
  <si>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</si>
  <si>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</si>
  <si>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</si>
  <si>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</si>
  <si>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</si>
  <si>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</si>
  <si>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</si>
  <si>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</si>
  <si>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</si>
  <si>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</si>
  <si>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</si>
  <si>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</si>
  <si>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</si>
  <si>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</si>
  <si>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</si>
  <si>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</si>
  <si>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</si>
  <si>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</si>
  <si>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</si>
  <si>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</si>
  <si>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</si>
  <si>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</si>
  <si>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</si>
  <si>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</si>
  <si>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</si>
  <si>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</si>
  <si>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</si>
  <si>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</si>
  <si>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</si>
  <si>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</si>
  <si>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</si>
  <si>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</si>
  <si>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</si>
  <si>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</si>
  <si>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</si>
  <si>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</si>
  <si>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</si>
  <si>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</si>
  <si>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</si>
  <si>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</si>
  <si>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</si>
  <si>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</si>
  <si>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</si>
  <si>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</si>
  <si>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</si>
  <si>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</si>
  <si>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</si>
  <si>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</si>
  <si>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</si>
  <si>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</si>
  <si>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</si>
  <si>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</si>
  <si>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</si>
  <si>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</si>
  <si>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</si>
  <si>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</si>
  <si>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</si>
  <si>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</si>
  <si>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</si>
  <si>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</si>
  <si>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</si>
  <si>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</si>
  <si>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</si>
  <si>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</si>
  <si>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</si>
  <si>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</si>
  <si>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</si>
  <si>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</si>
  <si>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</si>
  <si>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</si>
  <si>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</si>
  <si>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</si>
  <si>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</si>
  <si>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</si>
  <si>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</si>
  <si>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</si>
  <si>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</si>
  <si>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</si>
  <si>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</si>
  <si>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</si>
  <si>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</si>
  <si>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</si>
  <si>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</si>
  <si>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</si>
  <si>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</si>
  <si>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</si>
  <si>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</si>
  <si>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</si>
  <si>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</si>
  <si>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</si>
  <si>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</si>
  <si>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</si>
  <si>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</si>
  <si>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</si>
  <si>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</si>
  <si>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</si>
  <si>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</si>
  <si>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</si>
  <si>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</si>
  <si>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</si>
  <si>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</si>
  <si>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</si>
  <si>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</si>
  <si>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</si>
  <si>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</si>
  <si>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</si>
  <si>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</si>
  <si>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</si>
  <si>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</si>
  <si>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</si>
  <si>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</si>
  <si>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</si>
  <si>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</si>
  <si>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</si>
  <si>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</si>
  <si>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</si>
  <si>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</si>
  <si>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</si>
  <si>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</si>
  <si>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</si>
  <si>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</si>
  <si>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</si>
  <si>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</si>
  <si>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</si>
  <si>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</si>
  <si>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</si>
  <si>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</si>
  <si>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</si>
  <si>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</si>
  <si>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</si>
  <si>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</si>
  <si>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</si>
  <si>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</si>
  <si>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</si>
  <si>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</si>
  <si>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</si>
  <si>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</si>
  <si>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</si>
  <si>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</si>
  <si>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</si>
  <si>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</si>
  <si>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</si>
  <si>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</si>
  <si>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</si>
  <si>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</si>
  <si>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</si>
  <si>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</si>
  <si>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</si>
  <si>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</si>
  <si>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</si>
  <si>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</si>
  <si>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</si>
  <si>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</si>
  <si>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</si>
  <si>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</si>
  <si>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</si>
  <si>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</si>
  <si>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</si>
  <si>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</si>
  <si>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</si>
  <si>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</si>
  <si>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</si>
  <si>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</si>
  <si>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</si>
  <si>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</si>
  <si>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</si>
  <si>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</si>
  <si>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</si>
  <si>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</si>
  <si>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</si>
  <si>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</si>
  <si>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</si>
  <si>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</si>
  <si>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</si>
  <si>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</si>
  <si>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</si>
  <si>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</si>
  <si>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</si>
  <si>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</si>
  <si>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</si>
  <si>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</si>
  <si>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</si>
  <si>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</si>
  <si>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</si>
  <si>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</si>
  <si>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</si>
  <si>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</si>
  <si>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</si>
  <si>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</si>
  <si>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</si>
  <si>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</si>
  <si>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</si>
  <si>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</si>
  <si>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</si>
  <si>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</si>
  <si>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</si>
  <si>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</si>
  <si>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</si>
  <si>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</si>
  <si>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</si>
  <si>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</si>
  <si>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</si>
  <si>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</si>
  <si>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</si>
  <si>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</si>
  <si>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</si>
  <si>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</si>
  <si>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</si>
  <si>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</si>
  <si>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</si>
  <si>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</si>
  <si>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</si>
  <si>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</si>
  <si>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</si>
  <si>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</si>
  <si>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</si>
  <si>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</si>
  <si>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</si>
  <si>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</si>
  <si>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</si>
  <si>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</si>
  <si>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</si>
  <si>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</si>
  <si>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</si>
  <si>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</si>
  <si>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</si>
  <si>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</si>
  <si>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</si>
  <si>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</si>
  <si>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</si>
  <si>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</si>
  <si>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</si>
  <si>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</si>
  <si>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</si>
  <si>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</si>
  <si>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</si>
  <si>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</si>
  <si>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</si>
  <si>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</si>
  <si>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</si>
  <si>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</si>
  <si>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</si>
  <si>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</si>
  <si>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</si>
  <si>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</si>
  <si>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</si>
  <si>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</si>
  <si>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</si>
  <si>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</si>
  <si>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</si>
  <si>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</si>
  <si>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</si>
  <si>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</si>
  <si>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</si>
  <si>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</si>
  <si>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</si>
  <si>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</si>
  <si>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</si>
  <si>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</si>
  <si>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</si>
  <si>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</si>
  <si>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</si>
  <si>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</si>
  <si>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</si>
  <si>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</si>
  <si>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</si>
  <si>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</si>
  <si>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</si>
  <si>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</si>
  <si>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</si>
  <si>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</si>
  <si>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</si>
  <si>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</si>
  <si>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</si>
  <si>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</si>
  <si>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</si>
  <si>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</si>
  <si>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</si>
  <si>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</si>
  <si>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</si>
  <si>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</si>
  <si>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</si>
  <si>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</si>
  <si>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</si>
  <si>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</si>
  <si>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</si>
  <si>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</si>
  <si>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</si>
  <si>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</si>
  <si>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</si>
  <si>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</si>
  <si>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</si>
  <si>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</si>
  <si>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</si>
  <si>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</si>
  <si>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</si>
  <si>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</si>
  <si>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</si>
  <si>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</si>
  <si>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</si>
  <si>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</si>
  <si>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</si>
  <si>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</si>
  <si>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</si>
  <si>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</si>
  <si>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</si>
  <si>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</si>
  <si>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</si>
  <si>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</si>
  <si>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</si>
  <si>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</si>
  <si>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</si>
  <si>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</si>
  <si>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</si>
  <si>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</si>
  <si>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</si>
  <si>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</si>
  <si>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</si>
  <si>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</si>
  <si>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</si>
  <si>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</si>
  <si>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</si>
  <si>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</si>
  <si>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</si>
  <si>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</si>
  <si>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</si>
  <si>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</si>
  <si>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</si>
  <si>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</si>
  <si>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</si>
  <si>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</si>
  <si>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</si>
  <si>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</si>
  <si>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</si>
  <si>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</si>
  <si>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</si>
  <si>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</si>
  <si>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</si>
  <si>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</si>
  <si>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</si>
  <si>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</si>
  <si>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</si>
  <si>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</si>
  <si>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</si>
  <si>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</si>
  <si>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</si>
  <si>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</si>
  <si>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</si>
  <si>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</si>
  <si>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</si>
  <si>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</si>
  <si>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</si>
  <si>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</si>
  <si>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</si>
  <si>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</si>
  <si>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</si>
  <si>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</si>
  <si>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</si>
  <si>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</si>
  <si>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</si>
  <si>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</si>
  <si>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</si>
  <si>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</si>
  <si>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</si>
  <si>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</si>
  <si>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</si>
  <si>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</si>
  <si>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</si>
  <si>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</si>
  <si>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</si>
  <si>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</si>
  <si>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</si>
  <si>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</si>
  <si>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</si>
  <si>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</si>
  <si>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</si>
  <si>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</si>
  <si>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</si>
  <si>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</si>
  <si>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</si>
  <si>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</si>
  <si>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</si>
  <si>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</si>
  <si>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</si>
  <si>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</si>
  <si>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</si>
  <si>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</si>
  <si>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</si>
  <si>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</si>
  <si>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</si>
  <si>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</si>
  <si>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</si>
  <si>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</si>
  <si>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</si>
  <si>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</si>
  <si>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</si>
  <si>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</si>
  <si>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</si>
  <si>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</si>
  <si>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</si>
  <si>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</si>
  <si>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</si>
  <si>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</si>
  <si>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</si>
  <si>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</si>
  <si>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</si>
  <si>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</si>
  <si>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</si>
  <si>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</si>
  <si>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</si>
  <si>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</si>
  <si>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</si>
  <si>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</si>
  <si>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</si>
  <si>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</si>
  <si>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</si>
  <si>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</si>
  <si>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</si>
  <si>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</si>
  <si>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</si>
  <si>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</si>
  <si>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</si>
  <si>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</si>
  <si>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</si>
  <si>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</si>
  <si>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</si>
  <si>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</si>
  <si>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</si>
  <si>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</si>
  <si>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</si>
  <si>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</si>
  <si>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</si>
  <si>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</si>
  <si>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</si>
  <si>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</si>
  <si>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</si>
  <si>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</si>
  <si>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</si>
  <si>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</si>
  <si>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</si>
  <si>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</si>
  <si>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</si>
  <si>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</si>
  <si>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</si>
  <si>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</si>
  <si>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</si>
  <si>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</si>
  <si>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</si>
  <si>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</si>
  <si>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</si>
  <si>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</si>
  <si>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</si>
  <si>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</si>
  <si>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</si>
  <si>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</si>
  <si>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</si>
  <si>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</si>
  <si>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</si>
  <si>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</si>
  <si>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</si>
  <si>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</si>
  <si>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</si>
  <si>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</si>
  <si>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</si>
  <si>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</si>
  <si>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</si>
  <si>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</si>
  <si>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</si>
  <si>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</si>
  <si>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</si>
  <si>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</si>
  <si>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</si>
  <si>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</si>
  <si>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</si>
  <si>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</si>
  <si>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</si>
  <si>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</si>
  <si>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</si>
  <si>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</si>
  <si>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</si>
  <si>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</si>
  <si>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</si>
  <si>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</si>
  <si>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</si>
  <si>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</si>
  <si>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</si>
  <si>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</si>
  <si>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</si>
  <si>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</si>
  <si>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</si>
  <si>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</si>
  <si>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</si>
  <si>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</si>
  <si>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</si>
  <si>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</si>
  <si>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</si>
  <si>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</si>
  <si>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</si>
  <si>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</si>
  <si>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</si>
  <si>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</si>
  <si>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</si>
  <si>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</si>
  <si>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</si>
  <si>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</si>
  <si>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</si>
  <si>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</si>
  <si>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</si>
  <si>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</si>
  <si>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</si>
  <si>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</si>
  <si>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</si>
  <si>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</si>
  <si>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</si>
  <si>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</si>
  <si>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</si>
  <si>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</si>
  <si>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</si>
  <si>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</si>
  <si>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</si>
  <si>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</si>
  <si>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</si>
  <si>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</si>
  <si>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</si>
  <si>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</si>
  <si>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</si>
  <si>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</si>
  <si>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</si>
  <si>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</si>
  <si>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</si>
  <si>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</si>
  <si>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</si>
  <si>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</si>
  <si>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</si>
  <si>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</si>
  <si>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</si>
  <si>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</si>
  <si>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</si>
  <si>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</si>
  <si>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</si>
  <si>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</si>
  <si>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</si>
  <si>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</si>
  <si>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</si>
  <si>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</si>
  <si>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</si>
  <si>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</si>
  <si>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</si>
  <si>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</si>
  <si>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</si>
  <si>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</si>
  <si>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</si>
  <si>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</si>
  <si>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</si>
  <si>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</si>
  <si>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</si>
  <si>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</si>
  <si>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</si>
  <si>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</si>
  <si>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</si>
  <si>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</si>
  <si>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</si>
  <si>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</si>
  <si>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</si>
  <si>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</si>
  <si>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</si>
  <si>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</si>
  <si>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</si>
  <si>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</si>
  <si>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</si>
  <si>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</si>
  <si>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</si>
  <si>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</si>
  <si>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</si>
  <si>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</si>
  <si>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</si>
  <si>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</si>
  <si>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</si>
  <si>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</si>
  <si>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</si>
  <si>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</si>
  <si>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</si>
  <si>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</si>
  <si>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</si>
  <si>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</si>
  <si>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</si>
  <si>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</si>
  <si>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</si>
  <si>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</si>
  <si>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</si>
  <si>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</si>
  <si>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</si>
  <si>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</si>
  <si>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</si>
  <si>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</si>
  <si>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</si>
  <si>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</si>
  <si>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</si>
  <si>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</si>
  <si>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</si>
  <si>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</si>
  <si>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</si>
  <si>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</si>
  <si>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</si>
  <si>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</si>
  <si>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</si>
  <si>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</si>
  <si>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</si>
  <si>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</si>
  <si>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</si>
  <si>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</si>
  <si>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</si>
  <si>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</si>
  <si>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</si>
  <si>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</si>
  <si>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</si>
  <si>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</si>
  <si>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</si>
  <si>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</si>
  <si>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</si>
  <si>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</si>
  <si>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</si>
  <si>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</si>
  <si>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</si>
  <si>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</si>
  <si>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</si>
  <si>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</si>
  <si>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</si>
  <si>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</si>
  <si>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</si>
  <si>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</si>
  <si>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</si>
  <si>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</si>
  <si>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</si>
  <si>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</si>
  <si>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</si>
  <si>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</si>
  <si>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</si>
  <si>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</si>
  <si>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</si>
  <si>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</si>
  <si>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</si>
  <si>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</si>
  <si>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</si>
  <si>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</si>
  <si>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</si>
  <si>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</si>
  <si>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</si>
  <si>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</si>
  <si>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</si>
  <si>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</si>
  <si>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</si>
  <si>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</si>
  <si>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</si>
  <si>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</si>
  <si>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</si>
  <si>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</si>
  <si>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</si>
  <si>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</si>
  <si>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</si>
  <si>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</si>
  <si>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</si>
  <si>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</si>
  <si>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</si>
  <si>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</si>
  <si>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</si>
  <si>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</si>
  <si>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</si>
  <si>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</si>
  <si>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</si>
  <si>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</si>
  <si>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</si>
  <si>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</si>
  <si>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</si>
  <si>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</si>
  <si>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</si>
  <si>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</si>
  <si>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</si>
  <si>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</si>
  <si>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</si>
  <si>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</si>
  <si>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</si>
  <si>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</si>
  <si>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</si>
  <si>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</si>
  <si>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</si>
  <si>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</si>
  <si>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</si>
  <si>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</si>
  <si>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</si>
  <si>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</si>
  <si>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</si>
  <si>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</si>
  <si>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</si>
  <si>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</si>
  <si>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</si>
  <si>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</si>
  <si>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</si>
  <si>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</si>
  <si>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</si>
  <si>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</si>
  <si>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</si>
  <si>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</si>
  <si>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</si>
  <si>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</si>
  <si>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</si>
  <si>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</si>
  <si>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</si>
  <si>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</si>
  <si>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</si>
  <si>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</si>
  <si>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</si>
  <si>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</si>
  <si>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</si>
  <si>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</si>
  <si>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</si>
  <si>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</si>
  <si>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</si>
  <si>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</si>
  <si>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</si>
  <si>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</si>
  <si>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</si>
  <si>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</si>
  <si>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</si>
  <si>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</si>
  <si>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</si>
  <si>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</si>
  <si>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</si>
  <si>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</si>
  <si>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</si>
  <si>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</si>
  <si>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</si>
  <si>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</si>
  <si>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</si>
  <si>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</si>
  <si>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</si>
  <si>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</si>
  <si>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</si>
  <si>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</si>
  <si>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</si>
  <si>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</si>
  <si>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</si>
  <si>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</si>
  <si>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</si>
  <si>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</si>
  <si>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</si>
  <si>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</si>
  <si>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</si>
  <si>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</si>
  <si>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</si>
  <si>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</si>
  <si>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</si>
  <si>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</si>
  <si>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</si>
  <si>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</si>
  <si>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</si>
  <si>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</si>
  <si>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</si>
  <si>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</si>
  <si>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</si>
  <si>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</si>
  <si>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</si>
  <si>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</si>
  <si>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</si>
  <si>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</si>
  <si>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</si>
  <si>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</si>
  <si>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</si>
  <si>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</si>
  <si>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</si>
  <si>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</si>
  <si>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</si>
  <si>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</si>
  <si>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</si>
  <si>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</si>
  <si>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</si>
  <si>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</si>
  <si>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</si>
  <si>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</si>
  <si>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</si>
  <si>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</si>
  <si>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</si>
  <si>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</si>
  <si>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</si>
  <si>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</si>
  <si>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</si>
  <si>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</si>
  <si>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</si>
  <si>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</si>
  <si>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</si>
  <si>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</si>
  <si>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</si>
  <si>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</si>
  <si>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</si>
  <si>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</si>
  <si>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</si>
  <si>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</si>
  <si>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</si>
  <si>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</si>
  <si>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</si>
  <si>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</si>
  <si>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</si>
  <si>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</si>
  <si>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</si>
  <si>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</si>
  <si>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</si>
  <si>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</si>
  <si>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</si>
  <si>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</si>
  <si>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</si>
  <si>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</si>
  <si>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</si>
  <si>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</si>
  <si>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</si>
  <si>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</si>
  <si>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</si>
  <si>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</si>
  <si>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</si>
  <si>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</si>
  <si>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</si>
  <si>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</si>
  <si>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</si>
  <si>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</si>
  <si>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</si>
  <si>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</si>
  <si>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</si>
  <si>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</si>
  <si>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</si>
  <si>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</si>
  <si>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</si>
  <si>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</si>
  <si>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</si>
  <si>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</si>
  <si>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</si>
  <si>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</si>
  <si>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</si>
  <si>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</si>
  <si>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</si>
  <si>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</si>
  <si>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</si>
  <si>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</si>
  <si>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</si>
  <si>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</si>
  <si>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</si>
  <si>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</si>
  <si>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</si>
  <si>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</si>
  <si>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</si>
  <si>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</si>
  <si>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</si>
  <si>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</si>
  <si>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</si>
  <si>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</si>
  <si>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</si>
  <si>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</si>
  <si>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</si>
  <si>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</si>
  <si>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</si>
  <si>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</si>
  <si>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</si>
  <si>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</si>
  <si>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</si>
  <si>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</si>
  <si>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</si>
  <si>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</si>
  <si>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</si>
  <si>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</si>
  <si>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</si>
  <si>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</si>
  <si>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</si>
  <si>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</si>
  <si>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</si>
  <si>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</si>
  <si>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</si>
  <si>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</si>
  <si>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</si>
  <si>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</si>
  <si>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</si>
  <si>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</si>
  <si>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</si>
  <si>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</si>
  <si>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</si>
  <si>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</si>
  <si>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</si>
  <si>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</si>
  <si>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</si>
  <si>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</si>
  <si>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</si>
  <si>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</si>
  <si>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</si>
  <si>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</si>
  <si>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</si>
  <si>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</si>
  <si>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</si>
  <si>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</si>
  <si>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</si>
  <si>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</si>
  <si>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</si>
  <si>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</si>
  <si>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</si>
  <si>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</si>
  <si>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</si>
  <si>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</si>
  <si>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</si>
  <si>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</si>
  <si>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</si>
  <si>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</si>
  <si>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</si>
  <si>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</si>
  <si>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</si>
  <si>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</si>
  <si>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</si>
  <si>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</si>
  <si>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</si>
  <si>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</si>
  <si>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</si>
  <si>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</si>
  <si>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</si>
  <si>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</si>
  <si>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</si>
  <si>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</si>
  <si>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</si>
  <si>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</si>
  <si>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</si>
  <si>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</si>
  <si>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</si>
  <si>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</si>
  <si>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</si>
  <si>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</si>
  <si>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</si>
  <si>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</si>
  <si>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</si>
  <si>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</si>
  <si>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</si>
  <si>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</si>
  <si>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</si>
  <si>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</si>
  <si>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</si>
  <si>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</si>
  <si>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</si>
  <si>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</si>
  <si>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</si>
  <si>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</si>
  <si>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</si>
  <si>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</si>
  <si>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</si>
  <si>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</si>
  <si>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</si>
  <si>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</si>
  <si>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</si>
  <si>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</si>
  <si>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</si>
  <si>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</si>
  <si>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</si>
  <si>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</si>
  <si>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</si>
  <si>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</si>
  <si>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</si>
  <si>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</si>
  <si>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</si>
  <si>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</si>
  <si>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</si>
  <si>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</si>
  <si>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</si>
  <si>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</si>
  <si>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</si>
  <si>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</si>
  <si>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</si>
  <si>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</si>
  <si>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</si>
  <si>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</si>
  <si>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</si>
  <si>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</si>
  <si>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</si>
  <si>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</si>
  <si>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</si>
  <si>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</si>
  <si>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</si>
  <si>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</si>
  <si>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</si>
  <si>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</si>
  <si>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</si>
  <si>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</si>
  <si>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</si>
  <si>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</si>
  <si>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</si>
  <si>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</si>
  <si>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</si>
  <si>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</si>
  <si>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</si>
  <si>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</si>
  <si>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</si>
  <si>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</si>
  <si>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</si>
  <si>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</si>
  <si>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</si>
  <si>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</si>
  <si>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</si>
  <si>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</si>
  <si>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</si>
  <si>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</si>
  <si>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</si>
  <si>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</si>
  <si>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</si>
  <si>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</si>
  <si>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</si>
  <si>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</si>
  <si>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</si>
  <si>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</si>
  <si>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</si>
  <si>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</si>
  <si>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</si>
  <si>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</si>
  <si>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</si>
  <si>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</si>
  <si>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</si>
  <si>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</si>
  <si>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</si>
  <si>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</si>
  <si>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</si>
  <si>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</si>
  <si>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</si>
  <si>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</si>
  <si>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</si>
  <si>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</si>
  <si>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</si>
  <si>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</si>
  <si>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</si>
  <si>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</si>
  <si>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</si>
  <si>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</si>
  <si>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</si>
  <si>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</si>
  <si>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</si>
  <si>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</si>
  <si>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</si>
  <si>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</si>
  <si>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</si>
  <si>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</si>
  <si>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</si>
  <si>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</si>
  <si>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</si>
  <si>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</si>
  <si>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</si>
  <si>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</si>
  <si>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</si>
  <si>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</si>
  <si>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</si>
  <si>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</si>
  <si>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</si>
  <si>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</si>
  <si>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</si>
  <si>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</si>
  <si>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</si>
  <si>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</si>
  <si>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</si>
  <si>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</si>
  <si>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</si>
  <si>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</si>
  <si>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</si>
  <si>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</si>
  <si>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</si>
  <si>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</si>
  <si>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</si>
  <si>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</si>
  <si>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</si>
  <si>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</si>
  <si>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</si>
  <si>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</si>
  <si>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</si>
  <si>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</si>
  <si>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</si>
  <si>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</si>
  <si>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</si>
  <si>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</si>
  <si>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</si>
  <si>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</si>
  <si>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</si>
  <si>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</si>
  <si>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</si>
  <si>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</si>
  <si>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</si>
  <si>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</si>
  <si>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</si>
  <si>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</si>
  <si>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</si>
  <si>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</si>
  <si>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</si>
  <si>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</si>
  <si>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</si>
  <si>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</si>
  <si>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</si>
  <si>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</si>
  <si>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</si>
  <si>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</si>
  <si>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</si>
  <si>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</si>
  <si>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</si>
  <si>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</si>
  <si>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</si>
  <si>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</si>
  <si>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</si>
  <si>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</si>
  <si>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</si>
  <si>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</si>
  <si>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</si>
  <si>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</si>
  <si>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</si>
  <si>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</si>
  <si>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</si>
  <si>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</si>
  <si>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</si>
  <si>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</si>
  <si>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</si>
  <si>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</si>
  <si>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</si>
  <si>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</si>
  <si>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</si>
  <si>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</si>
  <si>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</si>
  <si>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</si>
  <si>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</si>
  <si>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</si>
  <si>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</si>
  <si>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</si>
  <si>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</si>
  <si>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</si>
  <si>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</si>
  <si>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</si>
  <si>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</si>
  <si>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</si>
  <si>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</si>
  <si>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</si>
  <si>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</si>
  <si>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</si>
  <si>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</si>
  <si>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</si>
  <si>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</si>
  <si>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</si>
  <si>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</si>
  <si>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</si>
  <si>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</si>
  <si>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</si>
  <si>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</si>
  <si>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</si>
  <si>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</si>
  <si>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</si>
  <si>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</si>
  <si>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</si>
  <si>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</si>
  <si>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</si>
  <si>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</si>
  <si>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</si>
  <si>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</si>
  <si>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</si>
  <si>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</si>
  <si>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</si>
  <si>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</si>
  <si>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</si>
  <si>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</si>
  <si>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</si>
  <si>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</si>
  <si>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</si>
  <si>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</si>
  <si>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</si>
  <si>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</si>
  <si>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</si>
  <si>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</si>
  <si>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</si>
  <si>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</si>
  <si>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</si>
  <si>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</si>
  <si>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</si>
  <si>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</si>
  <si>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</si>
  <si>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</si>
  <si>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</si>
  <si>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</si>
  <si>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</si>
  <si>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</si>
  <si>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</si>
  <si>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</si>
  <si>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</si>
  <si>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</si>
  <si>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</si>
  <si>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</si>
  <si>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</si>
  <si>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</si>
  <si>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</si>
  <si>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</si>
  <si>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</si>
  <si>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</si>
  <si>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</si>
  <si>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</si>
  <si>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</si>
  <si>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</si>
  <si>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</si>
  <si>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</si>
  <si>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</si>
  <si>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</si>
  <si>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</si>
  <si>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</si>
  <si>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</si>
  <si>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</si>
  <si>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</si>
  <si>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</si>
  <si>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</si>
  <si>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</si>
  <si>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</si>
  <si>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</si>
  <si>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</si>
  <si>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</si>
  <si>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</si>
  <si>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</si>
  <si>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</si>
  <si>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</si>
  <si>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</si>
  <si>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</si>
  <si>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</si>
  <si>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</si>
  <si>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</si>
  <si>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</si>
  <si>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</si>
  <si>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</si>
  <si>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</si>
  <si>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</si>
  <si>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</si>
  <si>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</si>
  <si>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</si>
  <si>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</si>
  <si>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</si>
  <si>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</si>
  <si>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</si>
  <si>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</si>
  <si>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</si>
  <si>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</si>
  <si>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</si>
  <si>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</si>
  <si>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</si>
  <si>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</si>
  <si>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</si>
  <si>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</si>
  <si>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</si>
  <si>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</si>
  <si>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</si>
  <si>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</si>
  <si>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</si>
  <si>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</si>
  <si>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</si>
  <si>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</si>
  <si>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</si>
  <si>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</si>
  <si>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</si>
  <si>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</si>
  <si>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</si>
  <si>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</si>
  <si>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</si>
  <si>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</si>
  <si>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</si>
  <si>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</si>
  <si>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</si>
  <si>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</si>
  <si>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</si>
  <si>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</si>
  <si>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</si>
  <si>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</si>
  <si>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</si>
  <si>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</si>
  <si>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</si>
  <si>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</si>
  <si>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</si>
  <si>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</si>
  <si>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</si>
  <si>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</si>
  <si>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</si>
  <si>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</si>
  <si>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</si>
  <si>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</si>
  <si>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</si>
  <si>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</si>
  <si>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</si>
  <si>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</si>
  <si>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</si>
  <si>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</si>
  <si>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</si>
  <si>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</si>
  <si>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</si>
  <si>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</si>
  <si>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</si>
  <si>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</si>
  <si>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</si>
  <si>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</si>
  <si>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</si>
  <si>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</si>
  <si>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</si>
  <si>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</si>
  <si>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</si>
  <si>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</si>
  <si>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</si>
  <si>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</si>
  <si>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</si>
  <si>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</si>
  <si>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</si>
  <si>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</si>
  <si>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</si>
  <si>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</si>
  <si>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</si>
  <si>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</si>
  <si>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</si>
  <si>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</si>
  <si>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</si>
  <si>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</si>
  <si>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</si>
  <si>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</si>
  <si>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</si>
  <si>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</si>
  <si>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</si>
  <si>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</si>
  <si>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</si>
  <si>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</si>
  <si>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</si>
  <si>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</si>
  <si>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</si>
  <si>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</si>
  <si>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</si>
  <si>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</si>
  <si>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</si>
  <si>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</si>
  <si>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</si>
  <si>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</si>
  <si>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</si>
  <si>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</si>
  <si>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</si>
  <si>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</si>
  <si>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</si>
  <si>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</si>
  <si>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</si>
  <si>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</si>
  <si>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</si>
  <si>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</si>
  <si>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</si>
  <si>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</si>
  <si>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</si>
  <si>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</si>
  <si>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</si>
  <si>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</si>
  <si>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</si>
  <si>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</si>
  <si>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</si>
  <si>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</si>
  <si>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</si>
  <si>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</si>
  <si>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</si>
  <si>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</si>
  <si>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</si>
  <si>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</si>
  <si>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</si>
  <si>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</si>
  <si>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</si>
  <si>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</si>
  <si>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</si>
  <si>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</si>
  <si>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</si>
  <si>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</si>
  <si>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</si>
  <si>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</si>
  <si>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</si>
  <si>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</si>
  <si>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</si>
  <si>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</si>
  <si>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</si>
  <si>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</si>
  <si>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</si>
  <si>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</si>
  <si>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</si>
  <si>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</si>
  <si>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</si>
  <si>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</si>
  <si>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</si>
  <si>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</si>
  <si>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</si>
  <si>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</si>
  <si>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</si>
  <si>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</si>
  <si>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</si>
  <si>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</si>
  <si>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</si>
  <si>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</si>
  <si>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</si>
  <si>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</si>
  <si>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</si>
  <si>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</si>
  <si>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</si>
  <si>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</si>
  <si>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</si>
  <si>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</si>
  <si>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</si>
  <si>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</si>
  <si>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</si>
  <si>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</si>
  <si>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</si>
  <si>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</si>
  <si>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</si>
  <si>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</si>
  <si>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</si>
  <si>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</si>
  <si>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</si>
  <si>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</si>
  <si>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</si>
  <si>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</si>
  <si>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</si>
  <si>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</si>
  <si>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</si>
  <si>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</si>
  <si>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</si>
  <si>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</si>
  <si>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</si>
  <si>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</si>
  <si>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</si>
  <si>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</si>
  <si>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</si>
  <si>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</si>
  <si>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</si>
  <si>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</si>
  <si>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</si>
  <si>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</si>
  <si>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</si>
  <si>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</si>
  <si>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</si>
  <si>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</si>
  <si>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</si>
  <si>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</si>
  <si>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</si>
  <si>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</si>
  <si>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</si>
  <si>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</si>
  <si>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</si>
  <si>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</si>
  <si>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</si>
  <si>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</si>
  <si>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</si>
  <si>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</si>
  <si>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</si>
  <si>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</si>
  <si>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</si>
  <si>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</si>
  <si>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</si>
  <si>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</si>
  <si>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</si>
  <si>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</si>
  <si>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</si>
  <si>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</si>
  <si>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</si>
  <si>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</si>
  <si>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</si>
  <si>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</si>
  <si>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</si>
  <si>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</si>
  <si>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</si>
  <si>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</si>
  <si>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</si>
  <si>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</si>
  <si>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</si>
  <si>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</si>
  <si>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</si>
  <si>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</si>
  <si>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</si>
  <si>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</si>
  <si>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</si>
  <si>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</si>
  <si>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</si>
  <si>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</si>
  <si>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</si>
  <si>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</si>
  <si>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</si>
  <si>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</si>
  <si>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</si>
  <si>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</si>
  <si>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</si>
  <si>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</si>
  <si>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</si>
  <si>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</si>
  <si>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</si>
  <si>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</si>
  <si>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</si>
  <si>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</si>
  <si>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</si>
  <si>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</si>
  <si>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</si>
  <si>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</si>
  <si>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</si>
  <si>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</si>
  <si>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</si>
  <si>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</si>
  <si>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</si>
  <si>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</si>
  <si>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</si>
  <si>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</si>
  <si>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</si>
  <si>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</si>
  <si>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</si>
  <si>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</si>
  <si>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</si>
  <si>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</si>
  <si>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</si>
  <si>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</si>
  <si>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</si>
  <si>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</si>
  <si>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</si>
  <si>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</si>
  <si>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</si>
  <si>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</si>
  <si>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</si>
  <si>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</si>
  <si>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</si>
  <si>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</si>
  <si>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</si>
  <si>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</si>
  <si>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</si>
  <si>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</si>
  <si>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</si>
  <si>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</si>
  <si>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</si>
  <si>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</si>
  <si>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</si>
  <si>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</si>
  <si>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</si>
  <si>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</si>
  <si>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</si>
  <si>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</si>
  <si>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</si>
  <si>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</si>
  <si>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</si>
  <si>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</si>
  <si>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</si>
  <si>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</si>
  <si>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</si>
  <si>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</si>
  <si>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</si>
  <si>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</si>
  <si>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</si>
  <si>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</si>
  <si>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</si>
  <si>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</si>
  <si>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</si>
  <si>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</si>
  <si>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</si>
  <si>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</si>
  <si>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</si>
  <si>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</si>
  <si>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</si>
  <si>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</si>
  <si>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</si>
  <si>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</si>
  <si>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</si>
  <si>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</si>
  <si>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</si>
  <si>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</si>
  <si>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</si>
  <si>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</si>
  <si>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</si>
  <si>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</si>
  <si>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</si>
  <si>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</si>
  <si>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</si>
  <si>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</si>
  <si>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</si>
  <si>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</si>
  <si>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</si>
  <si>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</si>
  <si>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</si>
  <si>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</si>
  <si>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</si>
  <si>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</si>
  <si>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</si>
  <si>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</si>
  <si>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</si>
  <si>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</si>
  <si>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</si>
  <si>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</si>
  <si>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</si>
  <si>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</si>
  <si>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</si>
  <si>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</si>
  <si>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</si>
  <si>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</si>
  <si>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</si>
  <si>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</si>
  <si>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</si>
  <si>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</si>
  <si>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</si>
  <si>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</si>
  <si>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</si>
  <si>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</si>
  <si>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</si>
  <si>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</si>
  <si>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</si>
  <si>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</si>
  <si>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</si>
  <si>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</si>
  <si>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</si>
  <si>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</si>
  <si>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</si>
  <si>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</si>
  <si>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</si>
  <si>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</si>
  <si>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</si>
  <si>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</si>
  <si>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</si>
  <si>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</si>
  <si>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</si>
  <si>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</si>
  <si>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</si>
  <si>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</si>
  <si>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</si>
  <si>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</si>
  <si>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</si>
  <si>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</si>
  <si>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</si>
  <si>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</si>
  <si>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</si>
  <si>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</si>
  <si>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</si>
  <si>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</si>
  <si>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</si>
  <si>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</si>
  <si>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</si>
  <si>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</si>
  <si>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</si>
  <si>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</si>
  <si>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</si>
  <si>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</si>
  <si>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</si>
  <si>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</si>
  <si>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</si>
  <si>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</si>
  <si>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</si>
  <si>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</si>
  <si>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</si>
  <si>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</si>
  <si>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</si>
  <si>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</si>
  <si>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</si>
  <si>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</si>
  <si>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</si>
  <si>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</si>
  <si>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</si>
  <si>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</si>
  <si>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</si>
  <si>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</si>
  <si>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</si>
  <si>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</si>
  <si>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</si>
  <si>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</si>
  <si>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</si>
  <si>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</si>
  <si>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</si>
  <si>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</si>
  <si>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</si>
  <si>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</si>
  <si>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</si>
  <si>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</si>
  <si>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</si>
  <si>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</si>
  <si>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</si>
  <si>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</si>
  <si>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</si>
  <si>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</si>
  <si>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</si>
  <si>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</si>
  <si>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</si>
  <si>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</si>
  <si>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</si>
  <si>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</si>
  <si>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</si>
  <si>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</si>
  <si>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</si>
  <si>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</si>
  <si>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</si>
  <si>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</si>
  <si>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</si>
  <si>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</si>
  <si>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</si>
  <si>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</si>
  <si>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</si>
  <si>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</si>
  <si>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</si>
  <si>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</si>
  <si>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</si>
  <si>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</si>
  <si>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</si>
  <si>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</si>
  <si>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</si>
  <si>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</si>
  <si>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</si>
  <si>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</si>
  <si>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</si>
  <si>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</si>
  <si>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</si>
  <si>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</si>
  <si>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</si>
  <si>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</si>
  <si>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</si>
  <si>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</si>
  <si>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</si>
  <si>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</si>
  <si>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</si>
  <si>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</si>
  <si>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</si>
  <si>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</si>
  <si>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</si>
  <si>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</si>
  <si>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</si>
  <si>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</si>
  <si>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</si>
  <si>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</si>
  <si>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</si>
  <si>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</si>
  <si>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</si>
  <si>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</si>
  <si>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</si>
  <si>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</si>
  <si>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</si>
  <si>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</si>
  <si>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</si>
  <si>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</si>
  <si>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</si>
  <si>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</si>
  <si>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</si>
  <si>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</si>
  <si>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</si>
  <si>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</si>
  <si>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</si>
  <si>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</si>
  <si>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</si>
  <si>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</si>
  <si>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</si>
  <si>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</si>
  <si>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</si>
  <si>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</si>
  <si>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</si>
  <si>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</si>
  <si>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</si>
  <si>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</si>
  <si>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</si>
  <si>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</si>
  <si>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</si>
  <si>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</si>
  <si>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</si>
  <si>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</si>
  <si>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</si>
  <si>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</si>
  <si>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</si>
  <si>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</si>
  <si>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</si>
  <si>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</si>
  <si>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</si>
  <si>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</si>
  <si>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</si>
  <si>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</si>
  <si>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</si>
  <si>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</si>
  <si>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</si>
  <si>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</si>
  <si>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</si>
  <si>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</si>
  <si>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</si>
  <si>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</si>
  <si>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</si>
  <si>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</si>
  <si>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</si>
  <si>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</si>
  <si>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</si>
  <si>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</si>
  <si>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</si>
  <si>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</si>
  <si>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</si>
  <si>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</si>
  <si>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</si>
  <si>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</si>
  <si>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</si>
  <si>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</si>
  <si>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</si>
  <si>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</si>
  <si>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</si>
  <si>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</si>
  <si>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</si>
  <si>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</si>
  <si>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</si>
  <si>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</si>
  <si>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</si>
  <si>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</si>
  <si>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</si>
  <si>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</si>
  <si>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</si>
  <si>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</si>
  <si>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</si>
  <si>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</si>
  <si>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</si>
  <si>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</si>
  <si>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</si>
  <si>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</si>
  <si>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</si>
  <si>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</si>
  <si>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</si>
  <si>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</si>
  <si>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</si>
  <si>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</si>
  <si>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</si>
  <si>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</si>
  <si>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</si>
  <si>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</si>
  <si>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</si>
  <si>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</si>
  <si>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</si>
  <si>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</si>
  <si>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</si>
  <si>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</si>
  <si>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</si>
  <si>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</si>
  <si>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</si>
  <si>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</si>
  <si>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</si>
  <si>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</si>
  <si>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</si>
  <si>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</si>
  <si>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</si>
  <si>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</si>
  <si>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</si>
  <si>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</si>
  <si>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</si>
  <si>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</si>
  <si>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</si>
  <si>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</si>
  <si>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</si>
  <si>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</si>
  <si>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</si>
  <si>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</si>
  <si>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</si>
  <si>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</si>
  <si>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</si>
  <si>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</si>
  <si>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</si>
  <si>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</si>
  <si>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</si>
  <si>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</si>
  <si>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</si>
  <si>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</si>
  <si>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</si>
  <si>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</si>
  <si>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</si>
  <si>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</si>
  <si>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</si>
  <si>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</si>
  <si>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</si>
  <si>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</si>
  <si>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</si>
  <si>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</si>
  <si>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</si>
  <si>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</si>
  <si>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</si>
  <si>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</si>
  <si>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</si>
  <si>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</si>
  <si>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</si>
  <si>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</si>
  <si>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</si>
  <si>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</si>
  <si>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</si>
  <si>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</si>
  <si>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</si>
  <si>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</si>
  <si>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</si>
  <si>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</si>
  <si>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</si>
  <si>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</si>
  <si>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</si>
  <si>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</si>
  <si>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</si>
  <si>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</si>
  <si>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</si>
  <si>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</si>
  <si>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</si>
  <si>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</si>
  <si>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</si>
  <si>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</si>
  <si>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</si>
  <si>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</si>
  <si>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</si>
  <si>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</si>
  <si>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</si>
  <si>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</si>
  <si>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</si>
  <si>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</si>
  <si>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</si>
  <si>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</si>
  <si>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</si>
  <si>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</si>
  <si>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</si>
  <si>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</si>
  <si>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</si>
  <si>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</si>
  <si>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</si>
  <si>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</si>
  <si>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</si>
  <si>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</si>
  <si>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</si>
  <si>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</si>
  <si>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</si>
  <si>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</si>
  <si>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</si>
  <si>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</si>
  <si>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</si>
  <si>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</si>
  <si>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</si>
  <si>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</si>
  <si>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</si>
  <si>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</si>
  <si>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</si>
  <si>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</si>
  <si>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</si>
  <si>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</si>
  <si>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</si>
  <si>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</si>
  <si>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</si>
  <si>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</si>
  <si>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</si>
  <si>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</si>
  <si>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</si>
  <si>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</si>
  <si>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</si>
  <si>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</si>
  <si>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</si>
  <si>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</si>
  <si>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</si>
  <si>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</si>
  <si>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</si>
  <si>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</si>
  <si>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</si>
  <si>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</si>
  <si>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</si>
  <si>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</si>
  <si>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</si>
  <si>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</si>
  <si>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</si>
  <si>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</si>
  <si>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</si>
  <si>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</si>
  <si>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</si>
  <si>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</si>
  <si>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</si>
  <si>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</si>
  <si>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</si>
  <si>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</si>
  <si>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</si>
  <si>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</si>
  <si>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</si>
  <si>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</si>
  <si>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</si>
  <si>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</si>
  <si>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</si>
  <si>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</si>
  <si>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</si>
  <si>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</si>
  <si>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</si>
  <si>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</si>
  <si>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</si>
  <si>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</si>
  <si>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</si>
  <si>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</si>
  <si>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</si>
  <si>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</si>
  <si>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</si>
  <si>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</si>
  <si>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</si>
  <si>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</si>
  <si>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</si>
  <si>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</si>
  <si>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</si>
  <si>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</si>
  <si>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</si>
  <si>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</si>
  <si>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</si>
  <si>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</si>
  <si>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</si>
  <si>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</si>
  <si>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</si>
  <si>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</si>
  <si>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</si>
  <si>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</si>
  <si>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</si>
  <si>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</si>
  <si>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</si>
  <si>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</si>
  <si>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</si>
  <si>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</si>
  <si>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</si>
  <si>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</si>
  <si>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</si>
  <si>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</si>
  <si>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</si>
  <si>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</si>
  <si>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</si>
  <si>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</si>
  <si>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</si>
  <si>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</si>
  <si>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</si>
  <si>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</si>
  <si>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</si>
  <si>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</si>
  <si>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</si>
  <si>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</si>
  <si>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</si>
  <si>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</si>
  <si>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</si>
  <si>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</si>
  <si>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</si>
  <si>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</si>
  <si>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</si>
  <si>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</si>
  <si>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</si>
  <si>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</si>
  <si>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</si>
  <si>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</si>
  <si>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</si>
  <si>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</si>
  <si>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</si>
  <si>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</si>
  <si>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</si>
  <si>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</si>
  <si>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</si>
  <si>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</si>
  <si>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</si>
  <si>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</si>
  <si>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</si>
  <si>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</si>
  <si>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</si>
  <si>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</si>
  <si>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</si>
  <si>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</si>
  <si>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</si>
  <si>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</si>
  <si>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</si>
  <si>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</si>
  <si>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</si>
  <si>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</si>
  <si>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</si>
  <si>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</si>
  <si>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</si>
  <si>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</si>
  <si>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</si>
  <si>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</si>
  <si>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</si>
  <si>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</si>
  <si>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</si>
  <si>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</si>
  <si>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</si>
  <si>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</si>
  <si>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</si>
  <si>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</si>
  <si>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</si>
  <si>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</si>
  <si>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</si>
  <si>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</si>
  <si>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</si>
  <si>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</si>
  <si>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</si>
  <si>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</si>
  <si>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</si>
  <si>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</si>
  <si>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</si>
  <si>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</si>
  <si>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</si>
  <si>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</si>
  <si>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</si>
  <si>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</si>
  <si>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</si>
  <si>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</si>
  <si>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</si>
  <si>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</si>
  <si>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</si>
  <si>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</si>
  <si>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</si>
  <si>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</si>
  <si>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</si>
  <si>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</si>
  <si>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</si>
  <si>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</si>
  <si>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</si>
  <si>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</si>
  <si>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</si>
  <si>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</si>
  <si>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</si>
  <si>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</si>
  <si>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</si>
  <si>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</si>
  <si>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</si>
  <si>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</si>
  <si>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</si>
  <si>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</si>
  <si>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</si>
  <si>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</si>
  <si>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</si>
  <si>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</si>
  <si>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</si>
  <si>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</si>
  <si>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</si>
  <si>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</si>
  <si>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</si>
  <si>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</si>
  <si>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</si>
  <si>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</si>
  <si>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</si>
  <si>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</si>
  <si>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</si>
  <si>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</si>
  <si>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</si>
  <si>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</si>
  <si>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</si>
  <si>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</si>
  <si>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</si>
  <si>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</si>
  <si>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</si>
  <si>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</si>
  <si>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</si>
  <si>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</si>
  <si>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</si>
  <si>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</si>
  <si>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</si>
  <si>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</si>
  <si>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</si>
  <si>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</si>
  <si>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</si>
  <si>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</si>
  <si>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</si>
  <si>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</si>
  <si>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</si>
  <si>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</si>
  <si>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</si>
  <si>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</si>
  <si>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</si>
  <si>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</si>
  <si>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</si>
  <si>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</si>
  <si>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</si>
  <si>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</si>
  <si>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</si>
  <si>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</si>
  <si>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</si>
  <si>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</si>
  <si>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</si>
  <si>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</si>
  <si>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</si>
  <si>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</si>
  <si>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</si>
  <si>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</si>
  <si>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</si>
  <si>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</si>
  <si>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</si>
  <si>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</si>
  <si>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</si>
  <si>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</si>
  <si>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</si>
  <si>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</si>
  <si>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</si>
  <si>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</si>
  <si>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</si>
  <si>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</si>
  <si>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</si>
  <si>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</si>
  <si>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</si>
  <si>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</si>
  <si>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</si>
  <si>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</si>
  <si>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</si>
  <si>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</si>
  <si>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</si>
  <si>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</si>
  <si>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</si>
  <si>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</si>
  <si>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</si>
  <si>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</si>
  <si>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</si>
  <si>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</si>
  <si>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</si>
  <si>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</si>
  <si>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</si>
  <si>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</si>
  <si>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</si>
  <si>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</si>
  <si>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</si>
  <si>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</si>
  <si>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</si>
  <si>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</si>
  <si>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</si>
  <si>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</si>
  <si>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</si>
  <si>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</si>
  <si>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</si>
  <si>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</si>
  <si>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</si>
  <si>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</si>
  <si>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</si>
  <si>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</si>
  <si>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</si>
  <si>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</si>
  <si>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</si>
  <si>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</si>
  <si>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</si>
  <si>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</si>
  <si>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</si>
  <si>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</si>
  <si>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</si>
  <si>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</si>
  <si>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</si>
  <si>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</si>
  <si>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</si>
  <si>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</si>
  <si>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</si>
  <si>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</si>
  <si>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</si>
  <si>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</si>
  <si>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</si>
  <si>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</si>
  <si>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</si>
  <si>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</si>
  <si>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</si>
  <si>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</si>
  <si>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</si>
  <si>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</si>
  <si>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</si>
  <si>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</si>
  <si>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</si>
  <si>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</si>
  <si>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</si>
  <si>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</si>
  <si>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</si>
  <si>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</si>
  <si>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</si>
  <si>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</si>
  <si>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</si>
  <si>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</si>
  <si>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</si>
  <si>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</si>
  <si>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</si>
  <si>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</si>
  <si>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</si>
  <si>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</si>
  <si>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</si>
  <si>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</si>
  <si>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</si>
  <si>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</si>
  <si>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</si>
  <si>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</si>
  <si>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</si>
  <si>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</si>
  <si>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</si>
  <si>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</si>
  <si>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</si>
  <si>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</si>
  <si>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</si>
  <si>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</si>
  <si>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</si>
  <si>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</si>
  <si>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</si>
  <si>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</si>
  <si>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</si>
  <si>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</si>
  <si>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</si>
  <si>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</si>
  <si>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</si>
  <si>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</si>
  <si>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</si>
  <si>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</si>
  <si>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</si>
  <si>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</si>
  <si>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</si>
  <si>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</si>
  <si>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</si>
  <si>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</si>
  <si>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</si>
  <si>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</si>
  <si>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</si>
  <si>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</si>
  <si>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</si>
  <si>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</si>
  <si>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</si>
  <si>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</si>
  <si>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</si>
  <si>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</si>
  <si>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</si>
  <si>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</si>
  <si>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</si>
  <si>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</si>
  <si>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</si>
  <si>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</si>
  <si>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</si>
  <si>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</si>
  <si>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</si>
  <si>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</si>
  <si>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</si>
  <si>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</si>
  <si>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</si>
  <si>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</si>
  <si>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</si>
  <si>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</si>
  <si>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</si>
  <si>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</si>
  <si>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</si>
  <si>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</si>
  <si>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</si>
  <si>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</si>
  <si>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</si>
  <si>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</si>
  <si>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</si>
  <si>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</si>
  <si>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</si>
  <si>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</si>
  <si>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</si>
  <si>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</si>
  <si>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</si>
  <si>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</si>
  <si>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</si>
  <si>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</si>
  <si>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</si>
  <si>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</si>
  <si>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</si>
  <si>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</si>
  <si>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</si>
  <si>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</si>
  <si>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</si>
  <si>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</si>
  <si>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</si>
  <si>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</si>
  <si>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</si>
  <si>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</si>
  <si>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</si>
  <si>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</si>
  <si>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</si>
  <si>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</si>
  <si>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</si>
  <si>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</si>
  <si>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</si>
  <si>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</si>
  <si>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</si>
  <si>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</si>
  <si>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</si>
  <si>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</si>
  <si>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</si>
  <si>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</si>
  <si>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</si>
  <si>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</si>
  <si>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</si>
  <si>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</si>
  <si>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</si>
  <si>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</si>
  <si>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</si>
  <si>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</si>
  <si>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</si>
  <si>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</si>
  <si>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</si>
  <si>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</si>
  <si>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</si>
  <si>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</si>
  <si>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</si>
  <si>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</si>
  <si>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</si>
  <si>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</si>
  <si>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</si>
  <si>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</si>
  <si>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</si>
  <si>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</si>
  <si>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</si>
  <si>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</si>
  <si>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</si>
  <si>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</si>
  <si>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</si>
  <si>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</si>
  <si>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</si>
  <si>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</si>
  <si>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</si>
  <si>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</si>
  <si>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</si>
  <si>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</si>
  <si>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</si>
  <si>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</si>
  <si>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</si>
  <si>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</si>
  <si>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</si>
  <si>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</si>
  <si>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</si>
  <si>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</si>
  <si>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</si>
  <si>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</si>
  <si>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</si>
  <si>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</si>
  <si>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</si>
  <si>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</si>
  <si>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</si>
  <si>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</si>
  <si>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</si>
  <si>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</si>
  <si>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</si>
  <si>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</si>
  <si>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</si>
  <si>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</si>
  <si>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</si>
  <si>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</si>
  <si>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</si>
  <si>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</si>
  <si>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</si>
  <si>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</si>
  <si>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</si>
  <si>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</si>
  <si>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</si>
  <si>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</si>
  <si>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</si>
  <si>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</si>
  <si>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</si>
  <si>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</si>
  <si>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</si>
  <si>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</si>
  <si>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</si>
  <si>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</si>
  <si>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</si>
  <si>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</si>
  <si>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</si>
  <si>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</si>
  <si>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</si>
  <si>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</si>
  <si>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</si>
  <si>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</si>
  <si>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</si>
  <si>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</si>
  <si>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</si>
  <si>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</si>
  <si>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</si>
  <si>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</si>
  <si>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</si>
  <si>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</si>
  <si>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</si>
  <si>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</si>
  <si>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</si>
  <si>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</si>
  <si>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</si>
  <si>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</si>
  <si>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</si>
  <si>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</si>
  <si>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</si>
  <si>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</si>
  <si>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</si>
  <si>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</si>
  <si>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</si>
  <si>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</si>
  <si>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</si>
  <si>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</si>
  <si>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</si>
  <si>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</si>
  <si>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</si>
  <si>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</si>
  <si>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</si>
  <si>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</si>
  <si>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</si>
  <si>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</si>
  <si>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</si>
  <si>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</si>
  <si>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</si>
  <si>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</si>
  <si>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</si>
  <si>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</si>
  <si>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</si>
  <si>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</si>
  <si>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</si>
  <si>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</si>
  <si>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</si>
  <si>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</si>
  <si>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</si>
  <si>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</si>
  <si>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</si>
  <si>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</si>
  <si>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</si>
  <si>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</si>
  <si>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</si>
  <si>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</si>
  <si>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</si>
  <si>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</si>
  <si>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</si>
  <si>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</si>
  <si>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</si>
  <si>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</si>
  <si>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</si>
  <si>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</si>
  <si>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</si>
  <si>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</si>
  <si>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</si>
  <si>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</si>
  <si>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</si>
  <si>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</si>
  <si>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</si>
  <si>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</si>
  <si>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</si>
  <si>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</si>
  <si>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</si>
  <si>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</si>
  <si>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</si>
  <si>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</si>
  <si>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</si>
  <si>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</si>
  <si>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</si>
  <si>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</si>
  <si>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</si>
  <si>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</si>
  <si>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</si>
  <si>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</si>
  <si>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</si>
  <si>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</si>
  <si>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</si>
  <si>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</si>
  <si>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</si>
  <si>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</si>
  <si>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</si>
  <si>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</si>
  <si>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</si>
  <si>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</si>
  <si>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</si>
  <si>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</si>
  <si>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</si>
  <si>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</si>
  <si>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</si>
  <si>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</si>
  <si>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</si>
  <si>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</si>
  <si>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</si>
  <si>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</si>
  <si>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</si>
  <si>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</si>
  <si>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</si>
  <si>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</si>
  <si>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</si>
  <si>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</si>
  <si>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</si>
  <si>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</si>
  <si>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</si>
  <si>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</si>
  <si>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</si>
  <si>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</si>
  <si>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</si>
  <si>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</si>
  <si>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</si>
  <si>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</si>
  <si>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</si>
  <si>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</si>
  <si>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</si>
  <si>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</si>
  <si>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</si>
  <si>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</si>
  <si>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</si>
  <si>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</si>
  <si>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</si>
  <si>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</si>
  <si>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</si>
  <si>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</si>
  <si>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</si>
  <si>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</si>
  <si>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</si>
  <si>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</si>
  <si>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</si>
  <si>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</si>
  <si>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</si>
  <si>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</si>
  <si>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</si>
  <si>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</si>
  <si>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</si>
  <si>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</si>
  <si>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</si>
  <si>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</si>
  <si>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</si>
  <si>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</si>
  <si>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</si>
  <si>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</si>
  <si>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</si>
  <si>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</si>
  <si>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</si>
  <si>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</si>
  <si>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</si>
  <si>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</si>
  <si>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</si>
  <si>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</si>
  <si>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</si>
  <si>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</si>
  <si>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</si>
  <si>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</si>
  <si>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</si>
  <si>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</si>
  <si>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</si>
  <si>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</si>
  <si>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</si>
  <si>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</si>
  <si>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</si>
  <si>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</si>
  <si>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</si>
  <si>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</si>
  <si>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</si>
  <si>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</si>
  <si>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</si>
  <si>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</si>
  <si>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</si>
  <si>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</si>
  <si>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</si>
  <si>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</si>
  <si>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</si>
  <si>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</si>
  <si>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</si>
  <si>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</si>
  <si>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</si>
  <si>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</si>
  <si>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</si>
  <si>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</si>
  <si>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</si>
  <si>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</si>
  <si>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</si>
  <si>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</si>
  <si>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</si>
  <si>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</si>
  <si>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</si>
  <si>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</si>
  <si>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</si>
  <si>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</si>
  <si>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</si>
  <si>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</si>
  <si>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</si>
  <si>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</si>
  <si>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</si>
  <si>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</si>
  <si>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</si>
  <si>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</si>
  <si>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</si>
  <si>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</si>
  <si>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</si>
  <si>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</si>
  <si>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</si>
  <si>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</si>
  <si>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</si>
  <si>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</si>
  <si>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</si>
  <si>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</si>
  <si>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</si>
  <si>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</si>
  <si>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</si>
  <si>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</si>
  <si>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</si>
  <si>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</si>
  <si>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</si>
  <si>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</si>
  <si>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</si>
  <si>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</si>
  <si>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</si>
  <si>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</si>
  <si>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</si>
  <si>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</si>
  <si>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</si>
  <si>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</si>
  <si>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</si>
  <si>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</si>
  <si>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</si>
  <si>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</si>
  <si>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</si>
  <si>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</si>
  <si>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</si>
  <si>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</si>
  <si>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</si>
  <si>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</si>
  <si>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</si>
  <si>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</si>
  <si>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</si>
  <si>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</si>
  <si>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</si>
  <si>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</si>
  <si>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</si>
  <si>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</si>
  <si>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</si>
  <si>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</si>
  <si>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</si>
  <si>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</si>
  <si>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</si>
  <si>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</si>
  <si>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</si>
  <si>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</si>
  <si>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</si>
  <si>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</si>
  <si>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</si>
  <si>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</si>
  <si>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</si>
  <si>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</si>
  <si>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</si>
  <si>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</si>
  <si>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</si>
  <si>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</si>
  <si>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</si>
  <si>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</si>
  <si>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</si>
  <si>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</si>
  <si>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</si>
  <si>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</si>
  <si>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</si>
  <si>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</si>
  <si>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</si>
  <si>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</si>
  <si>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</si>
  <si>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</si>
  <si>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</si>
  <si>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</si>
  <si>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</si>
  <si>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</si>
  <si>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</si>
  <si>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</si>
  <si>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</si>
  <si>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</si>
  <si>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</si>
  <si>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</si>
  <si>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</si>
  <si>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</si>
  <si>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</si>
  <si>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</si>
  <si>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</si>
  <si>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</si>
  <si>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</si>
  <si>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</si>
  <si>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</si>
  <si>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</si>
  <si>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</si>
  <si>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</si>
  <si>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</si>
  <si>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</si>
  <si>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</si>
  <si>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</si>
  <si>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</si>
  <si>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</si>
  <si>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</si>
  <si>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</si>
  <si>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</si>
  <si>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</si>
  <si>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</si>
  <si>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</si>
  <si>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</si>
  <si>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</si>
  <si>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</si>
  <si>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</si>
  <si>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</si>
  <si>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</si>
  <si>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</si>
  <si>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</si>
  <si>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</si>
  <si>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</si>
  <si>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</si>
  <si>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</si>
  <si>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</si>
  <si>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</si>
  <si>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</si>
  <si>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</si>
  <si>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</si>
  <si>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</si>
  <si>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</si>
  <si>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</si>
  <si>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</si>
  <si>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</si>
  <si>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</si>
  <si>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</si>
  <si>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</si>
  <si>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</si>
  <si>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</si>
  <si>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</si>
  <si>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</si>
  <si>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</si>
  <si>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</si>
  <si>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</si>
  <si>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</si>
  <si>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</si>
  <si>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</si>
  <si>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</si>
  <si>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</si>
  <si>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</si>
  <si>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</si>
  <si>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</si>
  <si>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</si>
  <si>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</si>
  <si>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</si>
  <si>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</si>
  <si>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</si>
  <si>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</si>
  <si>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</si>
  <si>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</si>
  <si>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</si>
  <si>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</si>
  <si>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</si>
  <si>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</si>
  <si>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</si>
  <si>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</si>
  <si>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</si>
  <si>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</si>
  <si>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</si>
  <si>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</si>
  <si>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</si>
  <si>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</si>
  <si>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</si>
  <si>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</si>
  <si>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</si>
  <si>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</si>
  <si>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</si>
  <si>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</si>
  <si>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</si>
  <si>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</si>
  <si>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</si>
  <si>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</si>
  <si>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</si>
  <si>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</si>
  <si>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</si>
  <si>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</si>
  <si>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</si>
  <si>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</si>
  <si>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</si>
  <si>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</si>
  <si>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</si>
  <si>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</si>
  <si>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</si>
  <si>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</si>
  <si>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</si>
  <si>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</si>
  <si>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</si>
  <si>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</si>
  <si>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</si>
  <si>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</si>
  <si>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</si>
  <si>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</si>
  <si>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</si>
  <si>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</si>
  <si>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</si>
  <si>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</si>
  <si>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</si>
  <si>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</si>
  <si>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</si>
  <si>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</si>
  <si>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</si>
  <si>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</si>
  <si>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</si>
  <si>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</si>
  <si>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</si>
  <si>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</si>
  <si>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</si>
  <si>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</si>
  <si>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</si>
  <si>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</si>
  <si>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</si>
  <si>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</si>
  <si>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</si>
  <si>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</si>
  <si>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</si>
  <si>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</si>
  <si>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</si>
  <si>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</si>
  <si>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</si>
  <si>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</si>
  <si>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</si>
  <si>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</si>
  <si>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</si>
  <si>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</si>
  <si>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</si>
  <si>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</si>
  <si>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</si>
  <si>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</si>
  <si>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</si>
  <si>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</si>
  <si>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</si>
  <si>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</si>
  <si>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</si>
  <si>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</si>
  <si>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</si>
  <si>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</si>
  <si>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</si>
  <si>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</si>
  <si>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</si>
  <si>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</si>
  <si>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</si>
  <si>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</si>
  <si>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</si>
  <si>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</si>
  <si>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</si>
  <si>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</si>
  <si>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</si>
  <si>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</si>
  <si>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</si>
  <si>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</si>
  <si>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</si>
  <si>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</si>
  <si>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</si>
  <si>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</si>
  <si>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</si>
  <si>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</si>
  <si>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</si>
  <si>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</si>
  <si>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</si>
  <si>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</si>
  <si>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</si>
  <si>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</si>
  <si>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</si>
  <si>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</si>
  <si>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</si>
  <si>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</si>
  <si>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</si>
  <si>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</si>
  <si>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</si>
  <si>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</si>
  <si>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</si>
  <si>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</si>
  <si>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</si>
  <si>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</si>
  <si>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</si>
  <si>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</si>
  <si>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</si>
  <si>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</si>
  <si>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</si>
  <si>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</si>
  <si>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</si>
  <si>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</si>
  <si>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</si>
  <si>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</si>
  <si>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</si>
  <si>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</si>
  <si>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</si>
  <si>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</si>
  <si>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</si>
  <si>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</si>
  <si>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</si>
  <si>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</si>
  <si>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</si>
  <si>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</si>
  <si>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</si>
  <si>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</si>
  <si>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</si>
  <si>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</si>
  <si>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</si>
  <si>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</si>
  <si>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</si>
  <si>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</si>
  <si>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</si>
  <si>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</si>
  <si>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</si>
  <si>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</si>
  <si>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</si>
  <si>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</si>
  <si>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</si>
  <si>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</si>
  <si>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</si>
  <si>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</si>
  <si>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</si>
  <si>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</si>
  <si>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</si>
  <si>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</si>
  <si>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</si>
  <si>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</si>
  <si>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</si>
  <si>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</si>
  <si>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</si>
  <si>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</si>
  <si>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</si>
  <si>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</si>
  <si>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</si>
  <si>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</si>
  <si>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</si>
  <si>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</si>
  <si>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</si>
  <si>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</si>
  <si>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</si>
  <si>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</si>
  <si>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</si>
  <si>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</si>
  <si>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</si>
  <si>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</si>
  <si>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</si>
  <si>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</si>
  <si>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</si>
  <si>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</si>
  <si>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</si>
  <si>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</si>
  <si>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</si>
  <si>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</si>
  <si>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</si>
  <si>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</si>
  <si>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</si>
  <si>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</si>
  <si>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</si>
  <si>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</si>
  <si>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</si>
  <si>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</si>
  <si>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</si>
  <si>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</si>
  <si>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</si>
  <si>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</si>
  <si>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</si>
  <si>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</si>
  <si>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</si>
  <si>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</si>
  <si>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</si>
  <si>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</si>
  <si>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</si>
  <si>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</si>
  <si>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</si>
  <si>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</si>
  <si>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</si>
  <si>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</si>
  <si>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</si>
  <si>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</si>
  <si>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</si>
  <si>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</si>
  <si>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</si>
  <si>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</si>
  <si>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</si>
  <si>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</si>
  <si>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</si>
  <si>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</si>
  <si>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</si>
  <si>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</si>
  <si>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</si>
  <si>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</si>
  <si>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</si>
  <si>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</si>
  <si>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</si>
  <si>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</si>
  <si>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</si>
  <si>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</si>
  <si>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</si>
  <si>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</si>
  <si>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</si>
  <si>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</si>
  <si>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</si>
  <si>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</si>
  <si>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</si>
  <si>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</si>
  <si>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</si>
  <si>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</si>
  <si>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</si>
  <si>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</si>
  <si>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</si>
  <si>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</si>
  <si>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</si>
  <si>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</si>
  <si>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</si>
  <si>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</si>
  <si>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</si>
  <si>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</si>
  <si>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</si>
  <si>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</si>
  <si>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</si>
  <si>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</si>
  <si>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</si>
  <si>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</si>
  <si>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</si>
  <si>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</si>
  <si>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</si>
  <si>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</si>
  <si>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</si>
  <si>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</si>
  <si>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</si>
  <si>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</si>
  <si>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</si>
  <si>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</si>
  <si>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</si>
  <si>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</si>
  <si>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</si>
  <si>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</si>
  <si>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</si>
  <si>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</si>
  <si>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</si>
  <si>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</si>
  <si>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</si>
  <si>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</si>
  <si>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</si>
  <si>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</si>
  <si>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</si>
  <si>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</si>
  <si>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</si>
  <si>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</si>
  <si>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</si>
  <si>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</si>
  <si>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</si>
  <si>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</si>
  <si>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</si>
  <si>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</si>
  <si>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</si>
  <si>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</si>
  <si>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</si>
  <si>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</si>
  <si>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</si>
  <si>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</si>
  <si>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</si>
  <si>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</si>
  <si>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</si>
  <si>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</si>
  <si>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</si>
  <si>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</si>
  <si>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</si>
  <si>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</si>
  <si>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</si>
  <si>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</si>
  <si>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</si>
  <si>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</si>
  <si>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</si>
  <si>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</si>
  <si>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</si>
  <si>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</si>
  <si>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</si>
  <si>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</si>
  <si>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</si>
  <si>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</si>
  <si>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</si>
  <si>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</si>
  <si>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</si>
  <si>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</si>
  <si>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</si>
  <si>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</si>
  <si>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</si>
  <si>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</si>
  <si>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</si>
  <si>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</si>
  <si>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</si>
  <si>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</si>
  <si>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</si>
  <si>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</si>
  <si>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</si>
  <si>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</si>
  <si>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</si>
  <si>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</si>
  <si>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</si>
  <si>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</si>
  <si>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</si>
  <si>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</si>
  <si>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</si>
  <si>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</si>
  <si>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</si>
  <si>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</si>
  <si>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</si>
  <si>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</si>
  <si>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</si>
  <si>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</si>
  <si>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</si>
  <si>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</si>
  <si>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</si>
  <si>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</si>
  <si>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</si>
  <si>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</si>
  <si>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</si>
  <si>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</si>
  <si>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</si>
  <si>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</si>
  <si>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</si>
  <si>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</si>
  <si>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</si>
  <si>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</si>
  <si>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</si>
  <si>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</si>
  <si>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</si>
  <si>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</si>
  <si>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</si>
  <si>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</si>
  <si>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</si>
  <si>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</si>
  <si>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</si>
  <si>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</si>
  <si>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</si>
  <si>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</si>
  <si>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</si>
  <si>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</si>
  <si>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</si>
  <si>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</si>
  <si>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</si>
  <si>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</si>
  <si>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</si>
  <si>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</si>
  <si>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</si>
  <si>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</si>
  <si>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</si>
  <si>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</si>
  <si>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</si>
  <si>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</si>
  <si>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</si>
  <si>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</si>
  <si>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</si>
  <si>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</si>
  <si>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</si>
  <si>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</si>
  <si>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</si>
  <si>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</si>
  <si>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</si>
  <si>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</si>
  <si>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</si>
  <si>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</si>
  <si>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</si>
  <si>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</si>
  <si>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</si>
  <si>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</si>
  <si>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</si>
  <si>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</si>
  <si>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</si>
  <si>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</si>
  <si>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</si>
  <si>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</si>
  <si>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</si>
  <si>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</si>
  <si>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</si>
  <si>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</si>
  <si>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</si>
  <si>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</si>
  <si>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</si>
  <si>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</si>
  <si>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</si>
  <si>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</si>
  <si>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</si>
  <si>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</si>
  <si>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</si>
  <si>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</si>
  <si>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</si>
  <si>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</si>
  <si>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</si>
  <si>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</si>
  <si>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</si>
  <si>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</si>
  <si>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</si>
  <si>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</si>
  <si>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</si>
  <si>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</si>
  <si>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</si>
  <si>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</si>
  <si>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</si>
  <si>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</si>
  <si>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</si>
  <si>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</si>
  <si>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</si>
  <si>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</si>
  <si>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</si>
  <si>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</si>
  <si>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</si>
  <si>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</si>
  <si>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</si>
  <si>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</si>
  <si>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</si>
  <si>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</si>
  <si>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</si>
  <si>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</si>
  <si>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</si>
  <si>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</si>
  <si>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</si>
  <si>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</si>
  <si>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</si>
  <si>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</si>
  <si>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</si>
  <si>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</si>
  <si>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</si>
  <si>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</si>
  <si>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</si>
  <si>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</si>
  <si>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</si>
  <si>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</si>
  <si>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</si>
  <si>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</si>
  <si>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</si>
  <si>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</si>
  <si>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</si>
  <si>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</si>
  <si>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</si>
  <si>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</si>
  <si>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</si>
  <si>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</si>
  <si>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</si>
  <si>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</si>
  <si>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</si>
  <si>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</si>
  <si>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</si>
  <si>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</si>
  <si>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</si>
  <si>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</si>
  <si>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</si>
  <si>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</si>
  <si>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</si>
  <si>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</si>
  <si>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</si>
  <si>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</si>
  <si>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</si>
  <si>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</si>
  <si>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</si>
  <si>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</si>
  <si>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</si>
  <si>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</si>
  <si>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</si>
  <si>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</si>
  <si>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</si>
  <si>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</si>
  <si>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</si>
  <si>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</si>
  <si>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</si>
  <si>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</si>
  <si>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</si>
  <si>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</si>
  <si>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</si>
  <si>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</si>
  <si>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</si>
  <si>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</si>
  <si>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</si>
  <si>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</si>
  <si>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</si>
  <si>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</si>
  <si>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</si>
  <si>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</si>
  <si>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</si>
  <si>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</si>
  <si>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</si>
  <si>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</si>
  <si>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</si>
  <si>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</si>
  <si>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</si>
  <si>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</si>
  <si>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</si>
  <si>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</si>
  <si>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</si>
  <si>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</si>
  <si>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</si>
  <si>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</si>
  <si>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</si>
  <si>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</si>
  <si>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</si>
  <si>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</si>
  <si>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</si>
  <si>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</si>
  <si>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</si>
  <si>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</si>
  <si>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</si>
  <si>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</si>
  <si>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</si>
  <si>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</si>
  <si>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</si>
  <si>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</si>
  <si>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</si>
  <si>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</si>
  <si>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</si>
  <si>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</si>
  <si>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</si>
  <si>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</si>
  <si>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</si>
  <si>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</si>
  <si>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</si>
  <si>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</si>
  <si>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</si>
  <si>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</si>
  <si>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</si>
  <si>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</si>
  <si>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</si>
  <si>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</si>
  <si>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</si>
  <si>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</si>
  <si>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</si>
  <si>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</si>
  <si>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</si>
  <si>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</si>
  <si>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</si>
  <si>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</si>
  <si>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</si>
  <si>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</si>
  <si>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</si>
  <si>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</si>
  <si>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</si>
  <si>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</si>
  <si>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</si>
  <si>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</si>
  <si>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</si>
  <si>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</si>
  <si>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</si>
  <si>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</si>
  <si>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</si>
  <si>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</si>
  <si>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</si>
  <si>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</si>
  <si>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</si>
  <si>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</si>
  <si>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</si>
  <si>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</si>
  <si>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</si>
  <si>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</si>
  <si>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</si>
  <si>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</si>
  <si>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</si>
  <si>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</si>
  <si>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</si>
  <si>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</si>
  <si>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</si>
  <si>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</si>
  <si>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</si>
  <si>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</si>
  <si>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</si>
  <si>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</si>
  <si>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</si>
  <si>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</si>
  <si>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</si>
  <si>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</si>
  <si>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</si>
  <si>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</si>
  <si>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</si>
  <si>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</si>
  <si>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</si>
  <si>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</si>
  <si>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</si>
  <si>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</si>
  <si>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</si>
  <si>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</si>
  <si>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</si>
  <si>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</si>
  <si>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</si>
  <si>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</si>
  <si>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</si>
  <si>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</si>
  <si>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</si>
  <si>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</si>
  <si>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</si>
  <si>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</si>
  <si>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</si>
  <si>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</si>
  <si>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</si>
  <si>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</si>
  <si>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</si>
  <si>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</si>
  <si>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</si>
  <si>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</si>
  <si>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</si>
  <si>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</si>
  <si>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</si>
  <si>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</si>
  <si>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</si>
  <si>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</si>
  <si>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</si>
  <si>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</si>
  <si>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</si>
  <si>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</si>
  <si>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</si>
  <si>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</si>
  <si>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</si>
  <si>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</si>
  <si>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</si>
  <si>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</si>
  <si>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</si>
  <si>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</si>
  <si>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</si>
  <si>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</si>
  <si>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</si>
  <si>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</si>
  <si>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</si>
  <si>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</si>
  <si>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</si>
  <si>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</si>
  <si>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</si>
  <si>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</si>
  <si>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</si>
  <si>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</si>
  <si>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</si>
  <si>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</si>
  <si>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</si>
  <si>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</si>
  <si>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</si>
  <si>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</si>
  <si>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</si>
  <si>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</si>
  <si>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</si>
  <si>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</si>
  <si>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</si>
  <si>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</si>
  <si>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</si>
  <si>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</si>
  <si>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</si>
  <si>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</si>
  <si>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</si>
  <si>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</si>
  <si>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</si>
  <si>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</si>
  <si>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</si>
  <si>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</si>
  <si>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</si>
  <si>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</si>
  <si>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</si>
  <si>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</si>
  <si>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</si>
  <si>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</si>
  <si>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</si>
  <si>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</si>
  <si>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</si>
  <si>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</si>
  <si>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</si>
  <si>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</si>
  <si>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</si>
  <si>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</si>
  <si>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</si>
  <si>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</si>
  <si>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</si>
  <si>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</si>
  <si>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</si>
  <si>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</si>
  <si>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</si>
  <si>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</si>
  <si>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</si>
  <si>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</si>
  <si>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</si>
  <si>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</si>
  <si>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</si>
  <si>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</si>
  <si>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</si>
  <si>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</si>
  <si>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</si>
  <si>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</si>
  <si>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</si>
  <si>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</si>
  <si>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</si>
  <si>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</si>
  <si>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</si>
  <si>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</si>
  <si>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</si>
  <si>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</si>
  <si>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</si>
  <si>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</si>
  <si>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</si>
  <si>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</si>
  <si>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</si>
  <si>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</si>
  <si>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</si>
  <si>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</si>
  <si>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</si>
  <si>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</si>
  <si>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</si>
  <si>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</si>
  <si>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</si>
  <si>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</si>
  <si>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</si>
  <si>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</si>
  <si>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</si>
  <si>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</si>
  <si>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</si>
  <si>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</si>
  <si>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</si>
  <si>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</si>
  <si>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</si>
  <si>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</si>
  <si>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</si>
  <si>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</si>
  <si>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</si>
  <si>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</si>
  <si>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</si>
  <si>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</si>
  <si>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</si>
  <si>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</si>
  <si>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</si>
  <si>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</si>
  <si>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</si>
  <si>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</si>
  <si>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</si>
  <si>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</si>
  <si>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</si>
  <si>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</si>
  <si>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</si>
  <si>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</si>
  <si>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</si>
  <si>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</si>
  <si>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</si>
  <si>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</si>
  <si>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</si>
  <si>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</si>
  <si>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</si>
  <si>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</si>
  <si>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</si>
  <si>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</si>
  <si>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</si>
  <si>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</si>
  <si>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</si>
  <si>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</si>
  <si>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</si>
  <si>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</si>
  <si>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</si>
  <si>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</si>
  <si>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</si>
  <si>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</si>
  <si>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</si>
  <si>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</si>
  <si>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</si>
  <si>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</si>
  <si>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</si>
  <si>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</si>
  <si>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</si>
  <si>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</si>
  <si>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</si>
  <si>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</si>
  <si>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</si>
  <si>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</si>
  <si>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</si>
  <si>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</si>
  <si>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</si>
  <si>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</si>
  <si>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</si>
  <si>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</si>
  <si>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</si>
  <si>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</si>
  <si>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</si>
  <si>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</si>
  <si>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</si>
  <si>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</si>
  <si>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</si>
  <si>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</si>
  <si>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</si>
  <si>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</si>
  <si>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</si>
  <si>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</si>
  <si>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</si>
  <si>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</si>
  <si>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</si>
  <si>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</si>
  <si>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</si>
  <si>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</si>
  <si>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</si>
  <si>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</si>
  <si>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</si>
  <si>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</si>
  <si>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</si>
  <si>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</si>
  <si>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</si>
  <si>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</si>
  <si>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</si>
  <si>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</si>
  <si>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</si>
  <si>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</si>
  <si>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</si>
  <si>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</si>
  <si>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</si>
  <si>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</si>
  <si>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</si>
  <si>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</si>
  <si>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</si>
  <si>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</si>
  <si>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</si>
  <si>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</si>
  <si>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</si>
  <si>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</si>
  <si>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</si>
  <si>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</si>
  <si>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</si>
  <si>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</si>
  <si>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</si>
  <si>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</si>
  <si>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</si>
  <si>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</si>
  <si>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</si>
  <si>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</si>
  <si>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</si>
  <si>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</si>
  <si>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</si>
  <si>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</si>
  <si>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</si>
  <si>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</si>
  <si>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</si>
  <si>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</si>
  <si>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</si>
  <si>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</si>
  <si>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</si>
  <si>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</si>
  <si>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</si>
  <si>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</si>
  <si>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</si>
  <si>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</si>
  <si>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</si>
  <si>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</si>
  <si>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</si>
  <si>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</si>
  <si>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</si>
  <si>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</si>
  <si>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</si>
  <si>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</si>
  <si>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</si>
  <si>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</si>
  <si>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</si>
  <si>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</si>
  <si>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</si>
  <si>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</si>
  <si>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</si>
  <si>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</si>
  <si>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</si>
  <si>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</si>
  <si>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</si>
  <si>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</si>
  <si>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</si>
  <si>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</si>
  <si>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</si>
  <si>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</si>
  <si>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</si>
  <si>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</si>
  <si>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</si>
  <si>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</si>
  <si>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</si>
  <si>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</si>
  <si>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</si>
  <si>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</si>
  <si>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</si>
  <si>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</si>
  <si>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</si>
  <si>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</si>
  <si>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</si>
  <si>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</si>
  <si>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</si>
  <si>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</si>
  <si>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</si>
  <si>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</si>
  <si>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</si>
  <si>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</si>
  <si>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</si>
  <si>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</si>
  <si>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</si>
  <si>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</si>
  <si>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</si>
  <si>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</si>
  <si>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</si>
  <si>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</si>
  <si>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</si>
  <si>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</si>
  <si>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</si>
  <si>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</si>
  <si>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</si>
  <si>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</si>
  <si>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</si>
  <si>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</si>
  <si>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</si>
  <si>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</si>
  <si>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</si>
  <si>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</si>
  <si>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</si>
  <si>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</si>
  <si>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</si>
  <si>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</si>
  <si>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</si>
  <si>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</si>
  <si>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</si>
  <si>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</si>
  <si>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</si>
  <si>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</si>
  <si>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</si>
  <si>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</si>
  <si>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</si>
  <si>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</si>
  <si>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</si>
  <si>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</si>
  <si>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</si>
  <si>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</si>
  <si>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</si>
  <si>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</si>
  <si>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</si>
  <si>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</si>
  <si>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</si>
  <si>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</si>
  <si>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</si>
  <si>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</si>
  <si>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</si>
  <si>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</si>
  <si>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</si>
  <si>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</si>
  <si>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</si>
  <si>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</si>
  <si>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</si>
  <si>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</si>
  <si>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</si>
  <si>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</si>
  <si>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</si>
  <si>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</si>
  <si>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</si>
  <si>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</si>
  <si>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</si>
  <si>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</si>
  <si>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</si>
  <si>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</si>
  <si>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</si>
  <si>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</si>
  <si>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</si>
  <si>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</si>
  <si>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</si>
  <si>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</si>
  <si>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</si>
  <si>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</si>
  <si>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</si>
  <si>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</si>
  <si>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</si>
  <si>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</si>
  <si>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</si>
  <si>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</si>
  <si>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</si>
  <si>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</si>
  <si>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</si>
  <si>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</si>
  <si>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</si>
  <si>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</si>
  <si>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</si>
  <si>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</si>
  <si>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</si>
  <si>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</si>
  <si>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</si>
  <si>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</si>
  <si>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</si>
  <si>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</si>
  <si>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</si>
  <si>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</si>
  <si>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</si>
  <si>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</si>
  <si>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</si>
  <si>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</si>
  <si>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</si>
  <si>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</si>
  <si>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</si>
  <si>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</si>
  <si>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</si>
  <si>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</si>
  <si>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</si>
  <si>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</si>
  <si>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</si>
  <si>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</si>
  <si>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</si>
  <si>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</si>
  <si>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</si>
  <si>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</si>
  <si>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</si>
  <si>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</si>
  <si>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</si>
  <si>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</si>
  <si>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</si>
  <si>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</si>
  <si>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</si>
  <si>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</si>
  <si>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</si>
  <si>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</si>
  <si>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</si>
  <si>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</si>
  <si>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</si>
  <si>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</si>
  <si>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</si>
  <si>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</si>
  <si>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</si>
  <si>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</si>
  <si>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</si>
  <si>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</si>
  <si>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</si>
  <si>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</si>
  <si>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</si>
  <si>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</si>
  <si>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</si>
  <si>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</si>
  <si>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</si>
  <si>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</si>
  <si>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</si>
  <si>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</si>
  <si>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</si>
  <si>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</si>
  <si>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</si>
  <si>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</si>
  <si>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</si>
  <si>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</si>
  <si>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</si>
  <si>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</si>
  <si>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</si>
  <si>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</si>
  <si>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</si>
  <si>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</si>
  <si>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</si>
  <si>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</si>
  <si>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</si>
  <si>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</si>
  <si>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</si>
  <si>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</si>
  <si>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</si>
  <si>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</si>
  <si>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</si>
  <si>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</si>
  <si>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</si>
  <si>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</si>
  <si>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</si>
  <si>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</si>
  <si>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</si>
  <si>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</si>
  <si>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</si>
  <si>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</si>
  <si>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</si>
  <si>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</si>
  <si>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</si>
  <si>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</si>
  <si>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</si>
  <si>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</si>
  <si>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</si>
  <si>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</si>
  <si>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</si>
  <si>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</si>
  <si>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</si>
  <si>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</si>
  <si>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</si>
  <si>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</si>
  <si>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</si>
  <si>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</si>
  <si>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</si>
  <si>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</si>
  <si>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</si>
  <si>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</si>
  <si>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</si>
  <si>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</si>
  <si>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</si>
  <si>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</si>
  <si>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</si>
  <si>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</si>
  <si>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</si>
  <si>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</si>
  <si>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</si>
  <si>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</si>
  <si>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</si>
  <si>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</si>
  <si>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</si>
  <si>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</si>
  <si>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</si>
  <si>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</si>
  <si>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</si>
  <si>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</si>
  <si>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</si>
  <si>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</si>
  <si>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</si>
  <si>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</si>
  <si>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</si>
  <si>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</si>
  <si>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</si>
  <si>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</si>
  <si>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</si>
  <si>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</si>
  <si>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</si>
  <si>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</si>
  <si>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</si>
  <si>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</si>
  <si>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</si>
  <si>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</si>
  <si>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</si>
  <si>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</si>
  <si>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</si>
  <si>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</si>
  <si>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</si>
  <si>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</si>
  <si>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</si>
  <si>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</si>
  <si>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</si>
  <si>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</si>
  <si>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</si>
  <si>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</si>
  <si>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</si>
  <si>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</si>
  <si>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</si>
  <si>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</si>
  <si>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</si>
  <si>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</si>
  <si>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</si>
  <si>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</si>
  <si>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</si>
  <si>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</si>
  <si>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</si>
  <si>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</si>
  <si>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</si>
  <si>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</si>
  <si>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</si>
  <si>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</si>
  <si>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</si>
  <si>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</si>
  <si>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</si>
  <si>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</si>
  <si>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</si>
  <si>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</si>
  <si>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</si>
  <si>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</si>
  <si>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</si>
  <si>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</si>
  <si>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</si>
  <si>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</si>
  <si>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</si>
  <si>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</si>
  <si>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</si>
  <si>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</si>
  <si>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</si>
  <si>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</si>
  <si>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</si>
  <si>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</si>
  <si>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</si>
  <si>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</si>
  <si>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</si>
  <si>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</si>
  <si>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</si>
  <si>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</si>
  <si>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</si>
  <si>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</si>
  <si>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</si>
  <si>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</si>
  <si>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</si>
  <si>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</si>
  <si>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</si>
  <si>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</si>
  <si>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</si>
  <si>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</si>
  <si>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</si>
  <si>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</si>
  <si>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</si>
  <si>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</si>
  <si>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</si>
  <si>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</si>
  <si>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</si>
  <si>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</si>
  <si>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</si>
  <si>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</si>
  <si>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</si>
  <si>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</si>
  <si>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</si>
  <si>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</si>
  <si>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</si>
  <si>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</si>
  <si>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</si>
  <si>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</si>
  <si>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</si>
  <si>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</si>
  <si>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</si>
  <si>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</si>
  <si>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</si>
  <si>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</si>
  <si>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</si>
  <si>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</si>
  <si>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</si>
  <si>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</si>
  <si>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</si>
  <si>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</si>
  <si>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</si>
  <si>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</si>
  <si>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</si>
  <si>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</si>
  <si>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</si>
  <si>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</si>
  <si>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</si>
  <si>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</si>
  <si>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</si>
  <si>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</si>
  <si>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</si>
  <si>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</si>
  <si>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</si>
  <si>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</si>
  <si>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</si>
  <si>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</si>
  <si>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</si>
  <si>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</si>
  <si>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</si>
  <si>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</si>
  <si>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</si>
  <si>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</si>
  <si>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</si>
  <si>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</si>
  <si>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</si>
  <si>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</si>
  <si>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</si>
  <si>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</si>
  <si>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</si>
  <si>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</si>
  <si>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</si>
  <si>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</si>
  <si>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</si>
  <si>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</si>
  <si>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</si>
  <si>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</si>
  <si>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</si>
  <si>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</si>
  <si>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</si>
  <si>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</si>
  <si>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</si>
  <si>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</si>
  <si>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</si>
  <si>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</si>
  <si>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</si>
  <si>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</si>
  <si>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</si>
  <si>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</si>
  <si>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</si>
  <si>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</si>
  <si>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</si>
  <si>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</si>
  <si>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</si>
  <si>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</si>
  <si>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</si>
  <si>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</si>
  <si>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</si>
  <si>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</si>
  <si>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</si>
  <si>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</si>
  <si>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</si>
  <si>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</si>
  <si>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</si>
  <si>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</si>
  <si>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</si>
  <si>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</si>
  <si>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</si>
  <si>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</si>
  <si>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</si>
  <si>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</si>
  <si>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</si>
  <si>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</si>
  <si>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</si>
  <si>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</si>
  <si>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</si>
  <si>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</si>
  <si>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</si>
  <si>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</si>
  <si>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</si>
  <si>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</si>
  <si>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</si>
  <si>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</si>
  <si>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</si>
  <si>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</si>
  <si>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</si>
  <si>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</si>
  <si>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</si>
  <si>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</si>
  <si>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</si>
  <si>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</si>
  <si>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</si>
  <si>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</si>
  <si>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</si>
  <si>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</si>
  <si>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</si>
  <si>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</si>
  <si>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</si>
  <si>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</si>
  <si>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</si>
  <si>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</si>
  <si>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</si>
  <si>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</si>
  <si>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</si>
  <si>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</si>
  <si>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</si>
  <si>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</si>
  <si>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</si>
  <si>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</si>
  <si>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</si>
  <si>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</si>
  <si>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</si>
  <si>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</si>
  <si>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</si>
  <si>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</si>
  <si>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</si>
  <si>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</si>
  <si>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</si>
  <si>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</si>
  <si>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</si>
  <si>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</si>
  <si>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</si>
  <si>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</si>
  <si>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</si>
  <si>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</si>
  <si>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</si>
  <si>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</si>
  <si>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</si>
  <si>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</si>
  <si>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</si>
  <si>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</si>
  <si>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</si>
  <si>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</si>
  <si>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</si>
  <si>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</si>
  <si>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</si>
  <si>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</si>
  <si>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</si>
  <si>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</si>
  <si>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</si>
  <si>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</si>
  <si>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</si>
  <si>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</si>
  <si>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</si>
  <si>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</si>
  <si>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</si>
  <si>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</si>
  <si>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</si>
  <si>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</si>
  <si>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</si>
  <si>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</si>
  <si>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</si>
  <si>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</si>
  <si>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</si>
  <si>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</si>
  <si>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</si>
  <si>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</si>
  <si>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</si>
  <si>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</si>
  <si>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</si>
  <si>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</si>
  <si>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</si>
  <si>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</si>
  <si>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</si>
  <si>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</si>
  <si>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</si>
  <si>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</si>
  <si>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</si>
  <si>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</si>
  <si>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</si>
  <si>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</si>
  <si>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</si>
  <si>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</si>
  <si>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</si>
  <si>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</si>
  <si>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</si>
  <si>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</si>
  <si>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</si>
  <si>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</si>
  <si>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</si>
  <si>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</si>
  <si>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</si>
  <si>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</si>
  <si>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</si>
  <si>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</si>
  <si>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</si>
  <si>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</si>
  <si>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</si>
  <si>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</si>
  <si>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</si>
  <si>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</si>
  <si>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</si>
  <si>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</si>
  <si>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</si>
  <si>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</si>
  <si>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</si>
  <si>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</si>
  <si>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</si>
  <si>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</si>
  <si>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</si>
  <si>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</si>
  <si>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</si>
  <si>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</si>
  <si>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</si>
  <si>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</si>
  <si>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</si>
  <si>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</si>
  <si>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</si>
  <si>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</si>
  <si>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</si>
  <si>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</si>
  <si>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</si>
  <si>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</si>
  <si>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</si>
  <si>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</si>
  <si>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</si>
  <si>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</si>
  <si>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</si>
  <si>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</si>
  <si>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</si>
  <si>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</si>
  <si>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</si>
  <si>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</si>
  <si>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</si>
  <si>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</si>
  <si>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</si>
  <si>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</si>
  <si>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</si>
  <si>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</si>
  <si>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</si>
  <si>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</si>
  <si>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</si>
  <si>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</si>
  <si>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</si>
  <si>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</si>
  <si>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</si>
  <si>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</si>
  <si>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</si>
  <si>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</si>
  <si>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</si>
  <si>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</si>
  <si>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</si>
  <si>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</si>
  <si>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</si>
  <si>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</si>
  <si>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</si>
  <si>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</si>
  <si>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</si>
  <si>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</si>
  <si>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</si>
  <si>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</si>
  <si>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</si>
  <si>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</si>
  <si>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</si>
  <si>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</si>
  <si>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</si>
  <si>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</si>
  <si>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</si>
  <si>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</si>
  <si>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</si>
  <si>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</si>
  <si>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</si>
  <si>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</si>
  <si>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</si>
  <si>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</si>
  <si>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</si>
  <si>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</si>
  <si>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</si>
  <si>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</si>
  <si>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</si>
  <si>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</si>
  <si>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</si>
  <si>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</si>
  <si>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</si>
  <si>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</si>
  <si>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</si>
  <si>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</si>
  <si>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</si>
  <si>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</si>
  <si>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</si>
  <si>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</si>
  <si>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</si>
  <si>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</si>
  <si>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</si>
  <si>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</si>
  <si>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</si>
  <si>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</si>
  <si>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</si>
  <si>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</si>
  <si>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</si>
  <si>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</si>
  <si>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</si>
  <si>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</si>
  <si>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</si>
  <si>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</si>
  <si>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</si>
  <si>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</si>
  <si>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</si>
  <si>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</si>
  <si>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</si>
  <si>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</si>
  <si>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</si>
  <si>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</si>
  <si>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</si>
  <si>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</si>
  <si>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</si>
  <si>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</si>
  <si>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</si>
  <si>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</si>
  <si>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</si>
  <si>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</si>
  <si>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</si>
  <si>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</si>
  <si>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</si>
  <si>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</si>
  <si>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</si>
  <si>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</si>
  <si>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</si>
  <si>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</si>
  <si>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</si>
  <si>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</si>
  <si>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</si>
  <si>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</si>
  <si>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</si>
  <si>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</si>
  <si>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</si>
  <si>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</si>
  <si>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</si>
  <si>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</si>
  <si>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</si>
  <si>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</si>
  <si>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</si>
  <si>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</si>
  <si>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</si>
  <si>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</si>
  <si>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</si>
  <si>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</si>
  <si>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</si>
  <si>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</si>
  <si>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</si>
  <si>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</si>
  <si>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</si>
  <si>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</si>
  <si>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</si>
  <si>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</si>
  <si>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</si>
  <si>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</si>
  <si>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</si>
  <si>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</si>
  <si>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</si>
  <si>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</si>
  <si>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</si>
  <si>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</si>
  <si>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</si>
  <si>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</si>
  <si>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</si>
  <si>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</si>
  <si>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</si>
  <si>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</si>
  <si>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</si>
  <si>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</si>
  <si>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</si>
  <si>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</si>
  <si>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</si>
  <si>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</si>
  <si>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</si>
  <si>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</si>
  <si>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</si>
  <si>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</si>
  <si>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</si>
  <si>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</si>
  <si>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</si>
  <si>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</si>
  <si>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</si>
  <si>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</si>
  <si>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</si>
  <si>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</si>
  <si>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</si>
  <si>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</si>
  <si>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</si>
  <si>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</si>
  <si>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</si>
  <si>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</si>
  <si>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</si>
  <si>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</si>
  <si>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</si>
  <si>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</si>
  <si>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</si>
  <si>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</si>
  <si>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</si>
  <si>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</si>
  <si>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</si>
  <si>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</si>
  <si>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</si>
  <si>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</si>
  <si>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</si>
  <si>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</si>
  <si>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</si>
  <si>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</si>
  <si>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</si>
  <si>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</si>
  <si>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</si>
  <si>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</si>
  <si>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</si>
  <si>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</si>
  <si>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</si>
  <si>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</si>
  <si>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</si>
  <si>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</si>
  <si>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</si>
  <si>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</si>
  <si>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</si>
  <si>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</si>
  <si>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</si>
  <si>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</si>
  <si>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</si>
  <si>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</si>
  <si>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</si>
  <si>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</si>
  <si>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</si>
  <si>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</si>
  <si>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</si>
  <si>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</si>
  <si>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</si>
  <si>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</si>
  <si>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</si>
  <si>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</si>
  <si>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</si>
  <si>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</si>
  <si>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</si>
  <si>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</si>
  <si>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</si>
  <si>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</si>
  <si>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</si>
  <si>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</si>
  <si>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</si>
  <si>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</si>
  <si>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</si>
  <si>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</si>
  <si>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</si>
  <si>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</si>
  <si>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</si>
  <si>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</si>
  <si>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</si>
  <si>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</si>
  <si>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</si>
  <si>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</si>
  <si>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</si>
  <si>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</si>
  <si>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</si>
  <si>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</si>
  <si>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</si>
  <si>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</si>
  <si>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</si>
  <si>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</si>
  <si>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</si>
  <si>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</si>
  <si>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</si>
  <si>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</si>
  <si>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</si>
  <si>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</si>
  <si>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</si>
  <si>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</si>
  <si>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</si>
  <si>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</si>
  <si>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</si>
  <si>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</si>
  <si>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</si>
  <si>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</si>
  <si>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</si>
  <si>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</si>
  <si>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</si>
  <si>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</si>
  <si>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</si>
  <si>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</si>
  <si>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</si>
  <si>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</si>
  <si>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</si>
  <si>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</si>
  <si>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</si>
  <si>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</si>
  <si>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</si>
  <si>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</si>
  <si>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</si>
  <si>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</si>
  <si>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</si>
  <si>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</si>
  <si>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</si>
  <si>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</si>
  <si>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</si>
  <si>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</si>
  <si>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</si>
  <si>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</si>
  <si>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</si>
  <si>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</si>
  <si>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</si>
  <si>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</si>
  <si>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</si>
  <si>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</si>
  <si>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</si>
  <si>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</si>
  <si>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</si>
  <si>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</si>
  <si>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</si>
  <si>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</si>
  <si>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</si>
  <si>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</si>
  <si>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</si>
  <si>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</si>
  <si>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</si>
  <si>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</si>
  <si>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</si>
  <si>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</si>
  <si>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</si>
  <si>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</si>
  <si>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</si>
  <si>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</si>
  <si>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</si>
  <si>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</si>
  <si>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</si>
  <si>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</si>
  <si>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</si>
  <si>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</si>
  <si>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</si>
  <si>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</si>
  <si>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</si>
  <si>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</si>
  <si>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</si>
  <si>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</si>
  <si>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</si>
  <si>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</si>
  <si>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</si>
  <si>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</si>
  <si>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</si>
  <si>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</si>
  <si>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</si>
  <si>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</si>
  <si>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</si>
  <si>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</si>
  <si>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</si>
  <si>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</si>
  <si>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</si>
  <si>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</si>
  <si>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</si>
  <si>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</si>
  <si>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</si>
  <si>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</si>
  <si>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</si>
  <si>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</si>
  <si>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</si>
  <si>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</si>
  <si>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</si>
  <si>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</si>
  <si>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</si>
  <si>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</si>
  <si>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</si>
  <si>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</si>
  <si>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</si>
  <si>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</si>
  <si>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</si>
  <si>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</si>
  <si>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</si>
  <si>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</si>
  <si>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</si>
  <si>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</si>
  <si>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</si>
  <si>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</si>
  <si>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</si>
  <si>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</si>
  <si>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</si>
  <si>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</si>
  <si>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</si>
  <si>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</si>
  <si>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</si>
  <si>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</si>
  <si>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</si>
  <si>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</si>
  <si>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</si>
  <si>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</si>
  <si>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</si>
  <si>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</si>
  <si>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</si>
  <si>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</si>
  <si>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</si>
  <si>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</si>
  <si>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</si>
  <si>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</si>
  <si>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</si>
  <si>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</si>
  <si>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</si>
  <si>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</si>
  <si>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</si>
  <si>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</si>
  <si>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</si>
  <si>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</si>
  <si>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</si>
  <si>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</si>
  <si>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</si>
  <si>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</si>
  <si>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</si>
  <si>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</si>
  <si>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</si>
  <si>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</si>
  <si>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</si>
  <si>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</si>
  <si>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</si>
  <si>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</si>
  <si>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</si>
  <si>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</si>
  <si>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</si>
  <si>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</si>
  <si>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</si>
  <si>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</si>
  <si>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</si>
  <si>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</si>
  <si>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</si>
  <si>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</si>
  <si>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</si>
  <si>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</si>
  <si>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</si>
  <si>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</si>
  <si>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</si>
  <si>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</si>
  <si>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</si>
  <si>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</si>
  <si>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</si>
  <si>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</si>
  <si>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</si>
  <si>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</si>
  <si>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</si>
  <si>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</si>
  <si>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</si>
  <si>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</si>
  <si>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</si>
  <si>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</si>
  <si>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</si>
  <si>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</si>
  <si>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</si>
  <si>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</si>
  <si>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</si>
  <si>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</si>
  <si>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</si>
  <si>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</si>
  <si>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</si>
  <si>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</si>
  <si>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</si>
  <si>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</si>
  <si>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</si>
  <si>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</si>
  <si>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</si>
  <si>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</si>
  <si>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</si>
  <si>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</si>
  <si>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</si>
  <si>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</si>
  <si>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</si>
  <si>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</si>
  <si>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</si>
  <si>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</si>
  <si>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</si>
  <si>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</si>
  <si>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</si>
  <si>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</si>
  <si>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</si>
  <si>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</si>
  <si>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</si>
  <si>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</si>
  <si>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</si>
  <si>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</si>
  <si>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</si>
  <si>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</si>
  <si>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</si>
  <si>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</si>
  <si>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</si>
  <si>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</si>
  <si>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</si>
  <si>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</si>
  <si>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</si>
  <si>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</si>
  <si>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</si>
  <si>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</si>
  <si>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</si>
  <si>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</si>
  <si>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</si>
  <si>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</si>
  <si>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</si>
  <si>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</si>
  <si>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</si>
  <si>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</si>
  <si>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</si>
  <si>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</si>
  <si>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</si>
  <si>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</si>
  <si>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</si>
  <si>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</si>
  <si>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</si>
  <si>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</si>
  <si>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</si>
  <si>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</si>
  <si>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</si>
  <si>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</si>
  <si>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</si>
  <si>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</si>
  <si>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</si>
  <si>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</si>
  <si>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</si>
  <si>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</si>
  <si>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</si>
  <si>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</si>
  <si>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</si>
  <si>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</si>
  <si>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</si>
  <si>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</si>
  <si>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</si>
  <si>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</si>
  <si>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</si>
  <si>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</si>
  <si>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</si>
  <si>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</si>
  <si>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</si>
  <si>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</si>
  <si>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</si>
  <si>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</si>
  <si>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</si>
  <si>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</si>
  <si>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</si>
  <si>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</si>
  <si>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</si>
  <si>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</si>
  <si>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</si>
  <si>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</si>
  <si>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</si>
  <si>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</si>
  <si>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</si>
  <si>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</si>
  <si>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</si>
  <si>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</si>
  <si>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</si>
  <si>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</si>
  <si>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</si>
  <si>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</si>
  <si>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</si>
  <si>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</si>
  <si>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</si>
  <si>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</si>
  <si>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</si>
  <si>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</si>
  <si>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</si>
  <si>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</si>
  <si>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</si>
  <si>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</si>
  <si>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</si>
  <si>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</si>
  <si>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</si>
  <si>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</si>
  <si>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</si>
  <si>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</si>
  <si>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</si>
  <si>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</si>
  <si>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</si>
  <si>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</si>
  <si>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</si>
  <si>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</si>
  <si>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</si>
  <si>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</si>
  <si>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</si>
  <si>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</si>
  <si>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</si>
  <si>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</si>
  <si>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</si>
  <si>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</si>
  <si>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</si>
  <si>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</si>
  <si>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</si>
  <si>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</si>
  <si>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</si>
  <si>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</si>
  <si>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</si>
  <si>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</si>
  <si>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</si>
  <si>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</si>
  <si>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</si>
  <si>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</si>
  <si>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</si>
  <si>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</si>
  <si>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</si>
  <si>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</si>
  <si>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</si>
  <si>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</si>
  <si>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</si>
  <si>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</si>
  <si>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</si>
  <si>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</si>
  <si>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</si>
  <si>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</si>
  <si>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</si>
  <si>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</si>
  <si>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</si>
  <si>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</si>
  <si>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</si>
  <si>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</si>
  <si>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</si>
  <si>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</si>
  <si>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</si>
  <si>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</si>
  <si>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</si>
  <si>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</si>
  <si>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</si>
  <si>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</si>
  <si>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</si>
  <si>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</si>
  <si>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</si>
  <si>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</si>
  <si>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</si>
  <si>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</si>
  <si>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</si>
  <si>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</si>
  <si>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</si>
  <si>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</si>
  <si>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</si>
  <si>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</si>
  <si>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</si>
  <si>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</si>
  <si>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</si>
  <si>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</si>
  <si>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</si>
  <si>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</si>
  <si>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</si>
  <si>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</si>
  <si>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</si>
  <si>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</si>
  <si>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</si>
  <si>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</si>
  <si>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</si>
  <si>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</si>
  <si>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</si>
  <si>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</si>
  <si>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</si>
  <si>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</si>
  <si>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</si>
  <si>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</si>
  <si>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</si>
  <si>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</si>
  <si>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</si>
  <si>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</si>
  <si>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</si>
  <si>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</si>
  <si>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</si>
  <si>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</si>
  <si>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</si>
  <si>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</si>
  <si>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</si>
  <si>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</si>
  <si>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</si>
  <si>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</si>
  <si>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</si>
  <si>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</si>
  <si>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</si>
  <si>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</si>
  <si>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</si>
  <si>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</si>
  <si>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</si>
  <si>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</si>
  <si>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</si>
  <si>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</si>
  <si>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</si>
  <si>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</si>
  <si>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</si>
  <si>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</si>
  <si>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</si>
  <si>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</si>
  <si>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</si>
  <si>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</si>
  <si>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</si>
  <si>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</si>
  <si>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</si>
  <si>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</si>
  <si>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</si>
  <si>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</si>
  <si>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</si>
  <si>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</si>
  <si>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</si>
  <si>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</si>
  <si>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</si>
  <si>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</si>
  <si>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</si>
  <si>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</si>
  <si>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</si>
  <si>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</si>
  <si>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</si>
  <si>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</si>
  <si>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</si>
  <si>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</si>
  <si>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</si>
  <si>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</si>
  <si>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</si>
  <si>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</si>
  <si>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</si>
  <si>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</si>
  <si>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</si>
  <si>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</si>
  <si>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</si>
  <si>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</si>
  <si>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</si>
  <si>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</si>
  <si>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</si>
  <si>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</si>
  <si>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</si>
  <si>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</si>
  <si>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</si>
  <si>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</si>
  <si>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</si>
  <si>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</si>
  <si>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</si>
  <si>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</si>
  <si>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</si>
  <si>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</si>
  <si>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</si>
  <si>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</si>
  <si>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</si>
  <si>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</si>
  <si>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</si>
  <si>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</si>
  <si>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</si>
  <si>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</si>
  <si>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</si>
  <si>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</si>
  <si>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</si>
  <si>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</si>
  <si>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</si>
  <si>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</si>
  <si>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</si>
  <si>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</si>
  <si>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</si>
  <si>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</si>
  <si>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</si>
  <si>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</si>
  <si>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</si>
  <si>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</si>
  <si>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</si>
  <si>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</si>
  <si>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</si>
  <si>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</si>
  <si>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</si>
  <si>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</si>
  <si>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</si>
  <si>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</si>
  <si>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</si>
  <si>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</si>
  <si>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</si>
  <si>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</si>
  <si>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</si>
  <si>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</si>
  <si>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</si>
  <si>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</si>
  <si>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</si>
  <si>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</si>
  <si>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</si>
  <si>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</si>
  <si>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</si>
  <si>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</si>
  <si>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</si>
  <si>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</si>
  <si>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</si>
  <si>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</si>
  <si>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</si>
  <si>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</si>
  <si>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</si>
  <si>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</si>
  <si>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</si>
  <si>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</si>
  <si>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</si>
  <si>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</si>
  <si>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</si>
  <si>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</si>
  <si>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</si>
  <si>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</si>
  <si>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</si>
  <si>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</si>
  <si>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</si>
  <si>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</si>
  <si>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</si>
  <si>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</si>
  <si>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</si>
  <si>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</si>
  <si>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</si>
  <si>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</si>
  <si>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</si>
  <si>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</si>
  <si>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</si>
  <si>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</si>
  <si>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</si>
  <si>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</si>
  <si>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</si>
  <si>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</si>
  <si>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</si>
  <si>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</si>
  <si>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</si>
  <si>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</si>
  <si>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</si>
  <si>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</si>
  <si>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</si>
  <si>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</si>
  <si>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</si>
  <si>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</si>
  <si>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</si>
  <si>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</si>
  <si>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</si>
  <si>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</si>
  <si>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</si>
  <si>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</si>
  <si>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</si>
  <si>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</si>
  <si>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</si>
  <si>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</si>
  <si>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</si>
  <si>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</si>
  <si>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</si>
  <si>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</si>
  <si>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</si>
  <si>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</si>
  <si>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</si>
  <si>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</si>
  <si>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</si>
  <si>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</si>
  <si>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</si>
  <si>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</si>
  <si>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</si>
  <si>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</si>
  <si>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</si>
  <si>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</si>
  <si>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</si>
  <si>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</si>
  <si>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</si>
  <si>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</si>
  <si>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</si>
  <si>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</si>
  <si>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</si>
  <si>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</si>
  <si>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</si>
  <si>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</si>
  <si>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</si>
  <si>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</si>
  <si>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</si>
  <si>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</si>
  <si>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</si>
  <si>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</si>
  <si>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</si>
  <si>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</si>
  <si>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</si>
  <si>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</si>
  <si>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</si>
  <si>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</si>
  <si>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</si>
  <si>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</si>
  <si>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</si>
  <si>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</si>
  <si>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</si>
  <si>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</si>
  <si>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</si>
  <si>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</si>
  <si>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</si>
  <si>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</si>
  <si>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</si>
  <si>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</si>
  <si>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</si>
  <si>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</si>
  <si>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</si>
  <si>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</si>
  <si>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</si>
  <si>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</si>
  <si>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</si>
  <si>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</si>
  <si>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</si>
  <si>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</si>
  <si>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</si>
  <si>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</si>
  <si>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</si>
  <si>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</si>
  <si>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</si>
  <si>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</si>
  <si>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</si>
  <si>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</si>
  <si>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</si>
  <si>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</si>
  <si>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</si>
  <si>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</si>
  <si>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</si>
  <si>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</si>
  <si>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</si>
  <si>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</si>
  <si>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</si>
  <si>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</si>
  <si>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</si>
  <si>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</si>
  <si>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</si>
  <si>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</si>
  <si>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</si>
  <si>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</si>
  <si>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</si>
  <si>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</si>
  <si>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</si>
  <si>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</si>
  <si>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</si>
  <si>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</si>
  <si>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</si>
  <si>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</si>
  <si>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</si>
  <si>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</si>
  <si>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</si>
  <si>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</si>
  <si>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</si>
  <si>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</si>
  <si>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</si>
  <si>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</si>
  <si>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</si>
  <si>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</si>
  <si>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</si>
  <si>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</si>
  <si>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</si>
  <si>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</si>
  <si>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</si>
  <si>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</si>
  <si>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</si>
  <si>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</si>
  <si>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</si>
  <si>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</si>
  <si>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</si>
  <si>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</si>
  <si>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</si>
  <si>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</si>
  <si>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</si>
  <si>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</si>
  <si>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</si>
  <si>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</si>
  <si>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</si>
  <si>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</si>
  <si>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</si>
  <si>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</si>
  <si>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</si>
  <si>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</si>
  <si>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</si>
  <si>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</si>
  <si>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</si>
  <si>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</si>
  <si>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</si>
  <si>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</si>
  <si>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</si>
  <si>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</si>
  <si>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</si>
  <si>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</si>
  <si>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</si>
  <si>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</si>
  <si>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</si>
  <si>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</si>
  <si>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</si>
  <si>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</si>
  <si>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</si>
  <si>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</si>
  <si>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</si>
  <si>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</si>
  <si>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</si>
  <si>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</si>
  <si>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</si>
  <si>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</si>
  <si>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</si>
  <si>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</si>
  <si>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</si>
  <si>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</si>
  <si>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</si>
  <si>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</si>
  <si>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</si>
  <si>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</si>
  <si>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</si>
  <si>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</si>
  <si>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</si>
  <si>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</si>
  <si>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</si>
  <si>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</si>
  <si>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</si>
  <si>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</si>
  <si>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</si>
  <si>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</si>
  <si>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</si>
  <si>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</si>
  <si>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</si>
  <si>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</si>
  <si>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</si>
  <si>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</si>
  <si>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</si>
  <si>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</si>
  <si>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</si>
  <si>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</si>
  <si>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</si>
  <si>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</si>
  <si>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</si>
  <si>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</si>
  <si>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</si>
  <si>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</si>
  <si>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</si>
  <si>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</si>
  <si>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</si>
  <si>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</si>
  <si>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</si>
  <si>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</si>
  <si>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</si>
  <si>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</si>
  <si>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</si>
  <si>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</si>
  <si>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</si>
  <si>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</si>
  <si>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</si>
  <si>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</si>
  <si>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</si>
  <si>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</si>
  <si>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</si>
  <si>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</si>
  <si>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</si>
  <si>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</si>
  <si>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</si>
  <si>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</si>
  <si>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</si>
  <si>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</si>
  <si>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</si>
  <si>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</si>
  <si>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</si>
  <si>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</si>
  <si>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</si>
  <si>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</si>
  <si>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</si>
  <si>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</si>
  <si>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</si>
  <si>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</si>
  <si>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</si>
  <si>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</si>
  <si>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</si>
  <si>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</si>
  <si>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</si>
  <si>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</si>
  <si>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</si>
  <si>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</si>
  <si>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</si>
  <si>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</si>
  <si>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</si>
  <si>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</si>
  <si>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</si>
  <si>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</si>
  <si>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</si>
  <si>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</si>
  <si>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</si>
  <si>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</si>
  <si>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</si>
  <si>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</si>
  <si>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</si>
  <si>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</si>
  <si>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</si>
  <si>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</si>
  <si>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</si>
  <si>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</si>
  <si>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</si>
  <si>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</si>
  <si>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</si>
  <si>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</si>
  <si>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</si>
  <si>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</si>
  <si>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</si>
  <si>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</si>
  <si>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</si>
  <si>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</si>
  <si>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</si>
  <si>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</si>
  <si>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</si>
  <si>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</si>
  <si>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</si>
  <si>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</si>
  <si>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</si>
  <si>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</si>
  <si>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</si>
  <si>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</si>
  <si>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</si>
  <si>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</si>
  <si>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</si>
  <si>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</si>
  <si>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</si>
  <si>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</si>
  <si>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</si>
  <si>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</si>
  <si>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</si>
  <si>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</si>
  <si>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</si>
  <si>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</si>
  <si>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</si>
  <si>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</si>
  <si>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</si>
  <si>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</si>
  <si>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</si>
  <si>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</si>
  <si>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</si>
  <si>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</si>
  <si>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</si>
  <si>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</si>
  <si>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</si>
  <si>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</si>
  <si>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</si>
  <si>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</si>
  <si>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</si>
  <si>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</si>
  <si>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</si>
  <si>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</si>
  <si>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</si>
  <si>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</si>
  <si>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</si>
  <si>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</si>
  <si>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</si>
  <si>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</si>
  <si>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</si>
  <si>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</si>
  <si>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</si>
  <si>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</si>
  <si>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</si>
  <si>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</si>
  <si>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</si>
  <si>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</si>
  <si>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</si>
  <si>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</si>
  <si>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</si>
  <si>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</si>
  <si>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</si>
  <si>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</si>
  <si>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</si>
  <si>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</si>
  <si>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</si>
  <si>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</si>
  <si>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</si>
  <si>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</si>
  <si>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</si>
  <si>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</si>
  <si>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</si>
  <si>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</si>
  <si>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</si>
  <si>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</si>
  <si>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</si>
  <si>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</si>
  <si>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</si>
  <si>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</si>
  <si>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</si>
  <si>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</si>
  <si>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</si>
  <si>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</si>
  <si>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</si>
  <si>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</si>
  <si>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</si>
  <si>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</si>
  <si>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</si>
  <si>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</si>
  <si>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</si>
  <si>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</si>
  <si>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</si>
  <si>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</si>
  <si>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</si>
  <si>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</si>
  <si>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</si>
  <si>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</si>
  <si>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</si>
  <si>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</si>
  <si>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</si>
  <si>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</si>
  <si>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</si>
  <si>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</si>
  <si>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</si>
  <si>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</si>
  <si>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</si>
  <si>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</si>
  <si>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</si>
  <si>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</si>
  <si>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</si>
  <si>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</si>
  <si>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</si>
  <si>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</si>
  <si>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</si>
  <si>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</si>
  <si>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</si>
  <si>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</si>
  <si>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</si>
  <si>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</si>
  <si>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</si>
  <si>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</si>
  <si>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</si>
  <si>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</si>
  <si>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</si>
  <si>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</si>
  <si>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</si>
  <si>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</si>
  <si>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</si>
  <si>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</si>
  <si>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</si>
  <si>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</si>
  <si>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</si>
  <si>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</si>
  <si>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</si>
  <si>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</si>
  <si>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</si>
  <si>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</si>
  <si>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</si>
  <si>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</si>
  <si>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</si>
  <si>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</si>
  <si>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</si>
  <si>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</si>
  <si>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</si>
  <si>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</si>
  <si>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</si>
  <si>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</si>
  <si>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</si>
  <si>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</si>
  <si>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</si>
  <si>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</si>
  <si>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</si>
  <si>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</si>
  <si>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</si>
  <si>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</si>
  <si>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</si>
  <si>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</si>
  <si>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</si>
  <si>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</si>
  <si>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</si>
  <si>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</si>
  <si>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</si>
  <si>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</si>
  <si>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</si>
  <si>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</si>
  <si>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</si>
  <si>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</si>
  <si>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</si>
  <si>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</si>
  <si>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</si>
  <si>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</si>
  <si>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</si>
  <si>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</si>
  <si>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</si>
  <si>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</si>
  <si>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</si>
  <si>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</si>
  <si>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</si>
  <si>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</si>
  <si>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</si>
  <si>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</si>
  <si>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</si>
  <si>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</si>
  <si>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</si>
  <si>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</si>
  <si>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</si>
  <si>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</si>
  <si>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</si>
  <si>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</si>
  <si>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</si>
  <si>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</si>
  <si>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</si>
  <si>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</si>
  <si>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</si>
  <si>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</si>
  <si>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</si>
  <si>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</si>
  <si>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</si>
  <si>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</si>
  <si>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</si>
  <si>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</si>
  <si>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</si>
  <si>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</si>
  <si>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</si>
  <si>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</si>
  <si>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</si>
  <si>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</si>
  <si>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</si>
  <si>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</si>
  <si>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</si>
  <si>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</si>
  <si>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</si>
  <si>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</si>
  <si>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</si>
  <si>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</si>
  <si>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</si>
  <si>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</si>
  <si>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</si>
  <si>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</si>
  <si>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</si>
  <si>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</si>
  <si>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</si>
  <si>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</si>
  <si>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</si>
  <si>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</si>
  <si>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</si>
  <si>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</si>
  <si>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</si>
  <si>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</si>
  <si>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</si>
  <si>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</si>
  <si>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</si>
  <si>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</si>
  <si>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</si>
  <si>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</si>
  <si>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</si>
  <si>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</si>
  <si>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</si>
  <si>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</si>
  <si>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</si>
  <si>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</si>
  <si>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</si>
  <si>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</si>
  <si>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</si>
  <si>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</si>
  <si>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</si>
  <si>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</si>
  <si>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</si>
  <si>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</si>
  <si>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</si>
  <si>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</si>
  <si>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</si>
  <si>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</si>
  <si>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</si>
  <si>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</si>
  <si>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</si>
  <si>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</si>
  <si>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</si>
  <si>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</si>
  <si>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</si>
  <si>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</si>
  <si>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</si>
  <si>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</si>
  <si>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</si>
  <si>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</si>
  <si>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</si>
  <si>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</si>
  <si>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</si>
  <si>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</si>
  <si>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</si>
  <si>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</si>
  <si>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</si>
  <si>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</si>
  <si>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</si>
  <si>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</si>
  <si>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</si>
  <si>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</si>
  <si>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</si>
  <si>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</si>
  <si>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</si>
  <si>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</si>
  <si>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</si>
  <si>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</si>
  <si>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</si>
  <si>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</si>
  <si>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</si>
  <si>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</si>
  <si>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</si>
  <si>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</si>
  <si>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</si>
  <si>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</si>
  <si>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</si>
  <si>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</si>
  <si>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</si>
  <si>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</si>
  <si>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</si>
  <si>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</si>
  <si>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</si>
  <si>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</si>
  <si>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</si>
  <si>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</si>
  <si>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</si>
  <si>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</si>
  <si>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</si>
  <si>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</si>
  <si>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</si>
  <si>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</si>
  <si>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</si>
  <si>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</si>
  <si>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</si>
  <si>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</si>
  <si>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</si>
  <si>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</si>
  <si>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</si>
  <si>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</si>
  <si>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</si>
  <si>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</si>
  <si>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</si>
  <si>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</si>
  <si>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</si>
  <si>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</si>
  <si>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</si>
  <si>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</si>
  <si>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</si>
  <si>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</si>
  <si>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</si>
  <si>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</si>
  <si>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</si>
  <si>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</si>
  <si>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</si>
  <si>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</si>
  <si>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</si>
  <si>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</si>
  <si>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</si>
  <si>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</si>
  <si>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</si>
  <si>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</si>
  <si>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</si>
  <si>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</si>
  <si>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</si>
  <si>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</si>
  <si>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</si>
  <si>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</si>
  <si>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</si>
  <si>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</si>
  <si>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</si>
  <si>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</si>
  <si>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</si>
  <si>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</si>
  <si>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</si>
  <si>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</si>
  <si>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</si>
  <si>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</si>
  <si>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</si>
  <si>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</si>
  <si>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</si>
  <si>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</si>
  <si>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</si>
  <si>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</si>
  <si>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</si>
  <si>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</si>
  <si>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</si>
  <si>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</si>
  <si>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</si>
  <si>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</si>
  <si>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</si>
  <si>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</si>
  <si>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</si>
  <si>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</si>
  <si>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</si>
  <si>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</si>
  <si>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</si>
  <si>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</si>
  <si>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</si>
  <si>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</si>
  <si>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</si>
  <si>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</si>
  <si>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</si>
  <si>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</si>
  <si>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</si>
  <si>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</si>
  <si>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</si>
  <si>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</si>
  <si>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</si>
  <si>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</si>
  <si>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</si>
  <si>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</si>
  <si>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</si>
  <si>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</si>
  <si>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</si>
  <si>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</si>
  <si>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</si>
  <si>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</si>
  <si>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</si>
  <si>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</si>
  <si>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</si>
  <si>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</si>
  <si>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</si>
  <si>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</si>
  <si>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</si>
  <si>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</si>
  <si>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</si>
  <si>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</si>
  <si>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</si>
  <si>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</si>
  <si>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</si>
  <si>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</si>
  <si>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</si>
  <si>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</si>
  <si>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</si>
  <si>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</si>
  <si>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</si>
  <si>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</si>
  <si>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</si>
  <si>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</si>
  <si>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</si>
  <si>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</si>
  <si>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</si>
  <si>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</si>
  <si>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</si>
  <si>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</si>
  <si>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</si>
  <si>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</si>
  <si>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</si>
  <si>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</si>
  <si>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</si>
  <si>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</si>
  <si>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</si>
  <si>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</si>
  <si>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</si>
  <si>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</si>
  <si>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</si>
  <si>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</si>
  <si>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</si>
  <si>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</si>
  <si>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</si>
  <si>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</si>
  <si>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</si>
  <si>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</si>
  <si>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</si>
  <si>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</si>
  <si>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</si>
  <si>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</si>
  <si>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</si>
  <si>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</si>
  <si>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</si>
  <si>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</si>
  <si>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</si>
  <si>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</si>
  <si>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</si>
  <si>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</si>
  <si>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</si>
  <si>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</si>
  <si>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</si>
  <si>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</si>
  <si>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</si>
  <si>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</si>
  <si>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</si>
  <si>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</si>
  <si>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</si>
  <si>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</si>
  <si>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</si>
  <si>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</si>
  <si>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</si>
  <si>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</si>
  <si>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</si>
  <si>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</si>
  <si>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</si>
  <si>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</si>
  <si>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</si>
  <si>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</si>
  <si>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</si>
  <si>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</si>
  <si>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</si>
  <si>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</si>
  <si>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</si>
  <si>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</si>
  <si>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</si>
  <si>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</si>
  <si>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</si>
  <si>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</si>
  <si>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</si>
  <si>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</si>
  <si>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</si>
  <si>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</si>
  <si>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</si>
  <si>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</si>
  <si>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</si>
  <si>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</si>
  <si>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</si>
  <si>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</si>
  <si>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</si>
  <si>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</si>
  <si>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</si>
  <si>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</si>
  <si>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</si>
  <si>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</si>
  <si>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</si>
  <si>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</si>
  <si>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</si>
  <si>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</si>
  <si>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</si>
  <si>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</si>
  <si>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</si>
  <si>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</si>
  <si>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</si>
  <si>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</si>
  <si>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</si>
  <si>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</si>
  <si>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</si>
  <si>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</si>
  <si>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</si>
  <si>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</si>
  <si>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</si>
  <si>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</si>
  <si>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</si>
  <si>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</si>
  <si>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</si>
  <si>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</si>
  <si>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</si>
  <si>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</si>
  <si>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</si>
  <si>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</si>
  <si>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</si>
  <si>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</si>
  <si>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</si>
  <si>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</si>
  <si>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</si>
  <si>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</si>
  <si>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</si>
  <si>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</si>
  <si>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</si>
  <si>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</si>
  <si>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</si>
  <si>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</si>
  <si>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</si>
  <si>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</si>
  <si>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</si>
  <si>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</si>
  <si>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</si>
  <si>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</si>
  <si>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</si>
  <si>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</si>
  <si>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</si>
  <si>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</si>
  <si>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</si>
  <si>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</si>
  <si>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</si>
  <si>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</si>
  <si>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</si>
  <si>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</si>
  <si>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</si>
  <si>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</si>
  <si>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</si>
  <si>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</si>
  <si>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</si>
  <si>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</si>
  <si>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</si>
  <si>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</si>
  <si>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</si>
  <si>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</si>
  <si>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</si>
  <si>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</si>
  <si>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</si>
  <si>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</si>
  <si>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</si>
  <si>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</si>
  <si>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</si>
  <si>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</si>
  <si>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</si>
  <si>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</si>
  <si>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</si>
  <si>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</si>
  <si>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</si>
  <si>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</si>
  <si>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</si>
  <si>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</si>
  <si>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</si>
  <si>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</si>
  <si>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</si>
  <si>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</si>
  <si>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</si>
  <si>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</si>
  <si>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</si>
  <si>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</si>
  <si>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</si>
  <si>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</si>
  <si>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</si>
  <si>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</si>
  <si>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</si>
  <si>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</si>
  <si>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</si>
  <si>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</si>
  <si>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</si>
  <si>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</si>
  <si>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</si>
  <si>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</si>
  <si>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</si>
  <si>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</si>
  <si>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</si>
  <si>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</si>
  <si>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</si>
  <si>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</si>
  <si>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</si>
  <si>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</si>
  <si>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</si>
  <si>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</si>
  <si>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</si>
  <si>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</si>
  <si>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</si>
  <si>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</si>
  <si>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</si>
  <si>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</si>
  <si>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</si>
  <si>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</si>
  <si>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</si>
  <si>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</si>
  <si>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</si>
  <si>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</si>
  <si>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</si>
  <si>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</si>
  <si>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</si>
  <si>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</si>
  <si>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</si>
  <si>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</si>
  <si>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</si>
  <si>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</si>
  <si>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</si>
  <si>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</si>
  <si>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</si>
  <si>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</si>
  <si>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</si>
  <si>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</si>
  <si>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</si>
  <si>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</si>
  <si>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</si>
  <si>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</si>
  <si>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</si>
  <si>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</si>
  <si>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</si>
  <si>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</si>
  <si>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</si>
  <si>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</si>
  <si>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</si>
  <si>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</si>
  <si>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</si>
  <si>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</si>
  <si>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</si>
  <si>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</si>
  <si>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</si>
  <si>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</si>
  <si>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</si>
  <si>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</si>
  <si>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</si>
  <si>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</si>
  <si>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</si>
  <si>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</si>
  <si>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</si>
  <si>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</si>
  <si>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</si>
  <si>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</si>
  <si>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</si>
  <si>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</si>
  <si>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</si>
  <si>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</si>
  <si>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</si>
  <si>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</si>
  <si>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</si>
  <si>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</si>
  <si>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</si>
  <si>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</si>
  <si>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</si>
  <si>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</si>
  <si>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</si>
  <si>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</si>
  <si>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</si>
  <si>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</si>
  <si>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</si>
  <si>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</si>
  <si>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</si>
  <si>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</si>
  <si>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</si>
  <si>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</si>
  <si>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</si>
  <si>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</si>
  <si>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</si>
  <si>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</si>
  <si>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</si>
  <si>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</si>
  <si>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</si>
  <si>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</si>
  <si>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</si>
  <si>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</si>
  <si>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</si>
  <si>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</si>
  <si>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</si>
  <si>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</si>
  <si>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</si>
  <si>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</si>
  <si>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</si>
  <si>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</si>
  <si>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</si>
  <si>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</si>
  <si>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</si>
  <si>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</si>
  <si>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</si>
  <si>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</si>
  <si>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</si>
  <si>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</si>
  <si>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</si>
  <si>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</si>
  <si>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</si>
  <si>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</si>
  <si>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</si>
  <si>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</si>
  <si>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</si>
  <si>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</si>
  <si>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</si>
  <si>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</si>
  <si>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</si>
  <si>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</si>
  <si>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</si>
  <si>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</si>
  <si>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</si>
  <si>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</si>
  <si>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</si>
  <si>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</si>
  <si>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</si>
  <si>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</si>
  <si>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</si>
  <si>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</si>
  <si>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</si>
  <si>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</si>
  <si>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</si>
  <si>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</si>
  <si>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</si>
  <si>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</si>
  <si>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</si>
  <si>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</si>
  <si>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</si>
  <si>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</si>
  <si>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</si>
  <si>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</si>
  <si>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</si>
  <si>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</si>
  <si>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</si>
  <si>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</si>
  <si>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</si>
  <si>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</si>
  <si>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</si>
  <si>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</si>
  <si>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</si>
  <si>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</si>
  <si>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</si>
  <si>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</si>
  <si>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</si>
  <si>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</si>
  <si>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</si>
  <si>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</si>
  <si>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</si>
  <si>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</si>
  <si>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</si>
  <si>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</si>
  <si>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</si>
  <si>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</si>
  <si>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</si>
  <si>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</si>
  <si>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</si>
  <si>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</si>
  <si>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</si>
  <si>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</si>
  <si>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</si>
  <si>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</si>
  <si>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</si>
  <si>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</si>
  <si>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</si>
  <si>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</si>
  <si>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</si>
  <si>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</si>
  <si>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</si>
  <si>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</si>
  <si>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</si>
  <si>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</si>
  <si>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</si>
  <si>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</si>
  <si>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</si>
  <si>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</si>
  <si>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</si>
  <si>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</si>
  <si>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</si>
  <si>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</si>
  <si>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</si>
  <si>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</si>
  <si>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</si>
  <si>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</si>
  <si>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</si>
  <si>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</si>
  <si>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</si>
  <si>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</si>
  <si>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</si>
  <si>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</si>
  <si>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</si>
  <si>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</si>
  <si>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</si>
  <si>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</si>
  <si>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</si>
  <si>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</si>
  <si>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</si>
  <si>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</si>
  <si>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</si>
  <si>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</si>
  <si>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</si>
  <si>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</si>
  <si>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</si>
  <si>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</si>
  <si>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</si>
  <si>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</si>
  <si>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</si>
  <si>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</si>
  <si>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</si>
  <si>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</si>
  <si>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</si>
  <si>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</si>
  <si>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</si>
  <si>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</si>
  <si>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</si>
  <si>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</si>
  <si>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</si>
  <si>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</si>
  <si>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</si>
  <si>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</si>
  <si>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</si>
  <si>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</si>
  <si>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</si>
  <si>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</si>
  <si>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</si>
  <si>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</si>
  <si>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</si>
  <si>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</si>
  <si>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</si>
  <si>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</si>
  <si>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</si>
  <si>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</si>
  <si>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</si>
  <si>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</si>
  <si>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</si>
  <si>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</si>
  <si>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</si>
  <si>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</si>
  <si>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</si>
  <si>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</si>
  <si>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</si>
  <si>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</si>
  <si>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</si>
  <si>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</si>
  <si>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</si>
  <si>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</si>
  <si>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</si>
  <si>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</si>
  <si>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</si>
  <si>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</si>
  <si>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</si>
  <si>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</si>
  <si>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</si>
  <si>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</si>
  <si>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</si>
  <si>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</si>
  <si>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</si>
  <si>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</si>
  <si>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</si>
  <si>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</si>
  <si>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</si>
  <si>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</si>
  <si>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</si>
  <si>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</si>
  <si>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</si>
  <si>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</si>
  <si>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</si>
  <si>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</si>
  <si>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</si>
  <si>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</si>
  <si>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</si>
  <si>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</si>
  <si>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</si>
  <si>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</si>
  <si>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</si>
  <si>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</si>
  <si>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</si>
  <si>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</si>
  <si>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</si>
  <si>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</si>
  <si>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</si>
  <si>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</si>
  <si>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</si>
  <si>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</si>
  <si>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</si>
  <si>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</si>
  <si>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</si>
  <si>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</si>
  <si>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</si>
  <si>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</si>
  <si>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</si>
  <si>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</si>
  <si>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</si>
  <si>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</si>
  <si>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</si>
  <si>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</si>
  <si>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</si>
  <si>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</si>
  <si>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</si>
  <si>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</si>
  <si>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</si>
  <si>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</si>
  <si>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</si>
  <si>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</si>
  <si>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</si>
  <si>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</si>
  <si>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</si>
  <si>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</si>
  <si>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</si>
  <si>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</si>
  <si>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</si>
  <si>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</si>
  <si>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</si>
  <si>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</si>
  <si>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</si>
  <si>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</si>
  <si>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</si>
  <si>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</si>
  <si>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</si>
  <si>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</si>
  <si>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</si>
  <si>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</si>
  <si>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</si>
  <si>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</si>
  <si>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</si>
  <si>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</si>
  <si>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</si>
  <si>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</si>
  <si>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</si>
  <si>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</si>
  <si>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</si>
  <si>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</si>
  <si>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</si>
  <si>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</si>
  <si>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</si>
  <si>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</si>
  <si>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</si>
  <si>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</si>
  <si>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</si>
  <si>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</si>
  <si>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</si>
  <si>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</si>
  <si>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</si>
  <si>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</si>
  <si>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</si>
  <si>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</si>
  <si>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</si>
  <si>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</si>
  <si>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</si>
  <si>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</si>
  <si>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</si>
  <si>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</si>
  <si>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</si>
  <si>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</si>
  <si>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</si>
  <si>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</si>
  <si>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</si>
  <si>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</si>
  <si>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</si>
  <si>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</si>
  <si>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</si>
  <si>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</si>
  <si>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</si>
  <si>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</si>
  <si>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</si>
  <si>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</si>
  <si>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</si>
  <si>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</si>
  <si>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</si>
  <si>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</si>
  <si>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</si>
  <si>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</si>
  <si>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</si>
  <si>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</si>
  <si>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</si>
  <si>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</si>
  <si>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</si>
  <si>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</si>
  <si>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</si>
  <si>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</si>
  <si>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</si>
  <si>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</si>
  <si>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</si>
  <si>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</si>
  <si>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</si>
  <si>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</si>
  <si>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</si>
  <si>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</si>
  <si>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</si>
  <si>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</si>
  <si>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</si>
  <si>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</si>
  <si>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</si>
  <si>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</si>
  <si>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</si>
  <si>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</si>
  <si>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</si>
  <si>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</si>
  <si>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</si>
  <si>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</si>
  <si>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</si>
  <si>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</si>
  <si>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</si>
  <si>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</si>
  <si>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</si>
  <si>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</si>
  <si>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</si>
  <si>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</si>
  <si>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</si>
  <si>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</si>
  <si>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</si>
  <si>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</si>
  <si>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</si>
  <si>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</si>
  <si>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</si>
  <si>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</si>
  <si>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</si>
  <si>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</si>
  <si>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</si>
  <si>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</si>
  <si>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</si>
  <si>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</si>
  <si>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</si>
  <si>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</si>
  <si>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</si>
  <si>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</si>
  <si>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</si>
  <si>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</si>
  <si>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</si>
  <si>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</si>
  <si>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</si>
  <si>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</si>
  <si>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</si>
  <si>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</si>
  <si>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</si>
  <si>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</si>
  <si>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</si>
  <si>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</si>
  <si>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</si>
  <si>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</si>
  <si>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</si>
  <si>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</si>
  <si>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</si>
  <si>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</si>
  <si>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</si>
  <si>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</si>
  <si>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</si>
  <si>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</si>
  <si>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</si>
  <si>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</si>
  <si>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</si>
  <si>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</si>
  <si>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</si>
  <si>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</si>
  <si>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</si>
  <si>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</si>
  <si>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</si>
  <si>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</si>
  <si>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</si>
  <si>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</si>
  <si>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</si>
  <si>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</si>
  <si>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</si>
  <si>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</si>
  <si>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</si>
  <si>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</si>
  <si>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</si>
  <si>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</si>
  <si>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</si>
  <si>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</si>
  <si>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</si>
  <si>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</si>
  <si>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</si>
  <si>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</si>
  <si>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</si>
  <si>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</si>
  <si>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</si>
  <si>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</si>
  <si>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</si>
  <si>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</si>
  <si>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</si>
  <si>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</si>
  <si>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</si>
  <si>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</si>
  <si>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</si>
  <si>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</si>
  <si>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</si>
  <si>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</si>
  <si>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</si>
  <si>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</si>
  <si>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</si>
  <si>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</si>
  <si>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</si>
  <si>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</si>
  <si>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</si>
  <si>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</si>
  <si>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</si>
  <si>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</si>
  <si>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</si>
  <si>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</si>
  <si>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</si>
  <si>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</si>
  <si>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</si>
  <si>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</si>
  <si>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</si>
  <si>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</si>
  <si>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</si>
  <si>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</si>
  <si>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</si>
  <si>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</si>
  <si>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</si>
  <si>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</si>
  <si>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</si>
  <si>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</si>
  <si>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</si>
  <si>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</si>
  <si>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</si>
  <si>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</si>
  <si>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</si>
  <si>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</si>
  <si>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</si>
  <si>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</si>
  <si>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</si>
  <si>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</si>
  <si>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</si>
  <si>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</si>
  <si>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</si>
  <si>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</si>
  <si>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</si>
  <si>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</si>
  <si>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</si>
  <si>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</si>
  <si>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</si>
  <si>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</si>
  <si>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</si>
  <si>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</si>
  <si>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</si>
  <si>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</si>
  <si>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</si>
  <si>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</si>
  <si>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</si>
  <si>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</si>
  <si>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</si>
  <si>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</si>
  <si>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</si>
  <si>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</si>
  <si>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</si>
  <si>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</si>
  <si>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</si>
  <si>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</si>
  <si>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</si>
  <si>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</si>
  <si>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</si>
  <si>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</si>
  <si>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</si>
  <si>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</si>
  <si>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</si>
  <si>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</si>
  <si>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</si>
  <si>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</si>
  <si>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</si>
  <si>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</si>
  <si>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</si>
  <si>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</si>
  <si>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</si>
  <si>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</si>
  <si>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</si>
  <si>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</si>
  <si>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</si>
  <si>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</si>
  <si>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</si>
  <si>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</si>
  <si>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</si>
  <si>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</si>
  <si>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</si>
  <si>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</si>
  <si>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</si>
  <si>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</si>
  <si>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</si>
  <si>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</si>
  <si>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</si>
  <si>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</si>
  <si>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</si>
  <si>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</si>
  <si>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</si>
  <si>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</si>
  <si>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</si>
  <si>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</si>
  <si>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</si>
  <si>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</si>
  <si>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</si>
  <si>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</si>
  <si>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</si>
  <si>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</si>
  <si>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</si>
  <si>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</si>
  <si>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</si>
  <si>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</si>
  <si>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</si>
  <si>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</si>
  <si>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</si>
  <si>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</si>
  <si>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</si>
  <si>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</si>
  <si>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</si>
  <si>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</si>
  <si>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</si>
  <si>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</si>
  <si>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</si>
  <si>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</si>
  <si>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</si>
  <si>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</si>
  <si>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</si>
  <si>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</si>
  <si>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</si>
  <si>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</si>
  <si>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</si>
  <si>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</si>
  <si>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</si>
  <si>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</si>
  <si>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</si>
  <si>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</si>
  <si>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</si>
  <si>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</si>
  <si>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</si>
  <si>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</si>
  <si>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</si>
  <si>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</si>
  <si>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</si>
  <si>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</si>
  <si>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</si>
  <si>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</si>
  <si>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</si>
  <si>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</si>
  <si>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</si>
  <si>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</si>
  <si>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</si>
  <si>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</si>
  <si>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</si>
  <si>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</si>
  <si>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</si>
  <si>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</si>
  <si>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</si>
  <si>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</si>
  <si>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</si>
  <si>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</si>
  <si>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</si>
  <si>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</si>
  <si>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</si>
  <si>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</si>
  <si>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</si>
  <si>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</si>
  <si>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</si>
  <si>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</si>
  <si>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</si>
  <si>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</si>
  <si>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</si>
  <si>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</si>
  <si>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</si>
  <si>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</si>
  <si>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</si>
  <si>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</si>
  <si>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</si>
  <si>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</si>
  <si>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</si>
  <si>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</si>
  <si>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</si>
  <si>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</si>
  <si>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</si>
  <si>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</si>
  <si>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</si>
  <si>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</si>
  <si>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</si>
  <si>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</si>
  <si>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</si>
  <si>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</si>
  <si>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</si>
  <si>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</si>
  <si>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</si>
  <si>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</si>
  <si>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</si>
  <si>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</si>
  <si>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</si>
  <si>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</si>
  <si>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</si>
  <si>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</si>
  <si>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</si>
  <si>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</si>
  <si>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</si>
  <si>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</si>
  <si>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</si>
  <si>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</si>
  <si>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</si>
  <si>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</si>
  <si>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</si>
  <si>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</si>
  <si>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</si>
  <si>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</si>
  <si>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</si>
  <si>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</si>
  <si>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</si>
  <si>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</si>
  <si>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</si>
  <si>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</si>
  <si>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</si>
  <si>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</si>
  <si>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</si>
  <si>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</si>
  <si>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</si>
  <si>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</si>
  <si>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</si>
  <si>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</si>
  <si>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</si>
  <si>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</si>
  <si>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</si>
  <si>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</si>
  <si>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</si>
  <si>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</si>
  <si>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</si>
  <si>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</si>
  <si>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</si>
  <si>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</si>
  <si>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</si>
  <si>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</si>
  <si>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</si>
  <si>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</si>
  <si>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</si>
  <si>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</si>
  <si>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</si>
  <si>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</si>
  <si>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</si>
  <si>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</si>
  <si>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</si>
  <si>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</si>
  <si>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</si>
  <si>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</si>
  <si>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</si>
  <si>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</si>
  <si>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</si>
  <si>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</si>
  <si>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</si>
  <si>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</si>
  <si>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</si>
  <si>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</si>
  <si>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</si>
  <si>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</si>
  <si>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</si>
  <si>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</si>
  <si>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</si>
  <si>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</si>
  <si>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</si>
  <si>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</si>
  <si>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</si>
  <si>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</si>
  <si>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</si>
  <si>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</si>
  <si>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</si>
  <si>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</si>
  <si>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</si>
  <si>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</si>
  <si>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</si>
  <si>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</si>
  <si>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</si>
  <si>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</si>
  <si>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</si>
  <si>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</si>
  <si>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</si>
  <si>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</si>
  <si>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</si>
  <si>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</si>
  <si>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</si>
  <si>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</si>
  <si>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</si>
  <si>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</si>
  <si>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</si>
  <si>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</si>
  <si>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</si>
  <si>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</si>
  <si>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</si>
  <si>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</si>
  <si>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</si>
  <si>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</si>
  <si>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</si>
  <si>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</si>
  <si>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</si>
  <si>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</si>
  <si>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</si>
  <si>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</si>
  <si>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</si>
  <si>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</si>
  <si>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</si>
  <si>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</si>
  <si>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</si>
  <si>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</si>
  <si>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</si>
  <si>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</si>
  <si>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</si>
  <si>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</si>
  <si>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</si>
  <si>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</si>
  <si>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</si>
  <si>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</si>
  <si>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</si>
  <si>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</si>
  <si>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</si>
  <si>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</si>
  <si>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</si>
  <si>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</si>
  <si>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</si>
  <si>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</si>
  <si>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</si>
  <si>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</si>
  <si>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</si>
  <si>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</si>
  <si>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</si>
  <si>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</si>
  <si>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</si>
  <si>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</si>
  <si>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</si>
  <si>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</si>
  <si>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</si>
  <si>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</si>
  <si>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</si>
  <si>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</si>
  <si>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</si>
  <si>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</si>
  <si>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</si>
  <si>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</si>
  <si>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</si>
  <si>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</si>
  <si>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</si>
  <si>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</si>
  <si>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</si>
  <si>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</si>
  <si>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</si>
  <si>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</si>
  <si>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</si>
  <si>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</si>
  <si>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</si>
  <si>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</si>
  <si>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</si>
  <si>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</si>
  <si>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</si>
  <si>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</si>
  <si>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</si>
  <si>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</si>
  <si>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</si>
  <si>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</si>
  <si>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</si>
  <si>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</si>
  <si>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</si>
  <si>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</si>
  <si>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</si>
  <si>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</si>
  <si>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</si>
  <si>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</si>
  <si>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</si>
  <si>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</si>
  <si>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</si>
  <si>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</si>
  <si>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</si>
  <si>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</si>
  <si>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</si>
  <si>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</si>
  <si>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</si>
  <si>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</si>
  <si>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</si>
  <si>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</si>
  <si>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</si>
  <si>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</si>
  <si>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</si>
  <si>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</si>
  <si>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</si>
  <si>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</si>
  <si>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</si>
  <si>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</si>
  <si>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</si>
  <si>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</si>
  <si>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</si>
  <si>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</si>
  <si>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</si>
  <si>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</si>
  <si>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</si>
  <si>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</si>
  <si>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</si>
  <si>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</si>
  <si>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</si>
  <si>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</si>
  <si>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</si>
  <si>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</si>
  <si>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</si>
  <si>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</si>
  <si>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</si>
  <si>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</si>
  <si>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</si>
  <si>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</si>
  <si>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</si>
  <si>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</si>
  <si>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</si>
  <si>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</si>
  <si>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</si>
  <si>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</si>
  <si>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</si>
  <si>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</si>
  <si>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</si>
  <si>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</si>
  <si>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</si>
  <si>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</si>
  <si>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</si>
  <si>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</si>
  <si>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</si>
  <si>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</si>
  <si>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</si>
  <si>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</si>
  <si>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</si>
  <si>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</si>
  <si>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</si>
  <si>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</si>
  <si>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</si>
  <si>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</si>
  <si>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</si>
  <si>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</si>
  <si>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</si>
  <si>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</si>
  <si>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</si>
  <si>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</si>
  <si>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</si>
  <si>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</si>
  <si>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</si>
  <si>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</si>
  <si>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</si>
  <si>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</si>
  <si>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</si>
  <si>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</si>
  <si>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</si>
  <si>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</si>
  <si>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</si>
  <si>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</si>
  <si>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</si>
  <si>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</si>
  <si>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</si>
  <si>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</si>
  <si>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</si>
  <si>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</si>
  <si>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</si>
  <si>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</si>
  <si>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</si>
  <si>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</si>
  <si>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</si>
  <si>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</si>
  <si>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</si>
  <si>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</si>
  <si>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</si>
  <si>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</si>
  <si>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</si>
  <si>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</si>
  <si>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</si>
  <si>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</si>
  <si>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</si>
  <si>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</si>
  <si>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</si>
  <si>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</si>
  <si>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</si>
  <si>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</si>
  <si>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</si>
  <si>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</si>
  <si>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</si>
  <si>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</si>
  <si>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</si>
  <si>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</si>
  <si>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</si>
  <si>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</si>
  <si>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</si>
  <si>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</si>
  <si>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</si>
  <si>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</si>
  <si>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</si>
  <si>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</si>
  <si>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</si>
  <si>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</si>
  <si>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</si>
  <si>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</si>
  <si>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</si>
  <si>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</si>
  <si>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</si>
  <si>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</si>
  <si>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</si>
  <si>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</si>
  <si>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</si>
  <si>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</si>
  <si>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</si>
  <si>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</si>
  <si>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</si>
  <si>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</si>
  <si>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</si>
  <si>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</si>
  <si>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</si>
  <si>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</si>
  <si>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</si>
  <si>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</si>
  <si>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</si>
  <si>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</si>
  <si>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</si>
  <si>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</si>
  <si>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</si>
  <si>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</si>
  <si>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</si>
  <si>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</si>
  <si>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</si>
  <si>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</si>
  <si>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</si>
  <si>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</si>
  <si>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</si>
  <si>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</si>
  <si>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</si>
  <si>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</si>
  <si>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</si>
  <si>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</si>
  <si>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</si>
  <si>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</si>
  <si>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</si>
  <si>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</si>
  <si>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</si>
  <si>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</si>
  <si>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</si>
  <si>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</si>
  <si>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</si>
  <si>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</si>
  <si>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</si>
  <si>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</si>
  <si>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</si>
  <si>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</si>
  <si>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</si>
  <si>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</si>
  <si>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</si>
  <si>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</si>
  <si>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</si>
  <si>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</si>
  <si>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</si>
  <si>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</si>
  <si>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</si>
  <si>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</si>
  <si>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</si>
  <si>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</si>
  <si>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</si>
  <si>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</si>
  <si>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</si>
  <si>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</si>
  <si>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</si>
  <si>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</si>
  <si>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</si>
  <si>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</si>
  <si>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</si>
  <si>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</si>
  <si>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</si>
  <si>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</si>
  <si>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</si>
  <si>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</si>
  <si>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</si>
  <si>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</si>
  <si>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</si>
  <si>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</si>
  <si>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</si>
  <si>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</si>
  <si>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</si>
  <si>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</si>
  <si>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</si>
  <si>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</si>
  <si>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</si>
  <si>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</si>
  <si>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</si>
  <si>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</si>
  <si>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</si>
  <si>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</si>
  <si>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</si>
  <si>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</si>
  <si>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</si>
  <si>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</si>
  <si>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</si>
  <si>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</si>
  <si>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</si>
  <si>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</si>
  <si>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</si>
  <si>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</si>
  <si>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</si>
  <si>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</si>
  <si>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</si>
  <si>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</si>
  <si>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</si>
  <si>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</si>
  <si>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</si>
  <si>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</si>
  <si>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</si>
  <si>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</si>
  <si>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</si>
  <si>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</si>
  <si>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</si>
  <si>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</si>
  <si>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</si>
  <si>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</si>
  <si>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</si>
  <si>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</si>
  <si>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</si>
  <si>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</si>
  <si>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</si>
  <si>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</si>
  <si>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</si>
  <si>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</si>
  <si>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</si>
  <si>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</si>
  <si>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</si>
  <si>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</si>
  <si>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</si>
  <si>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</si>
  <si>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</si>
  <si>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</si>
  <si>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</si>
  <si>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</si>
  <si>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</si>
  <si>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</si>
  <si>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</si>
  <si>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</si>
  <si>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</si>
  <si>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</si>
  <si>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</si>
  <si>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</si>
  <si>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</si>
  <si>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</si>
  <si>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</si>
  <si>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</si>
  <si>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</si>
  <si>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</si>
  <si>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</si>
  <si>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</si>
  <si>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</si>
  <si>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</si>
  <si>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</si>
  <si>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</si>
  <si>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</si>
  <si>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</si>
  <si>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</si>
  <si>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</si>
  <si>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</si>
  <si>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</si>
  <si>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</si>
  <si>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</si>
  <si>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</si>
  <si>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</si>
  <si>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</si>
  <si>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</si>
  <si>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</si>
  <si>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</si>
  <si>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</si>
  <si>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</si>
  <si>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</si>
  <si>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</si>
  <si>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</si>
  <si>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</si>
  <si>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</si>
  <si>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</si>
  <si>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</si>
  <si>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</si>
  <si>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</si>
  <si>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</si>
  <si>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</si>
  <si>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</si>
  <si>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</si>
  <si>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</si>
  <si>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</si>
  <si>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</si>
  <si>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</si>
  <si>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</si>
  <si>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</si>
  <si>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</si>
  <si>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</si>
  <si>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</si>
  <si>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</si>
  <si>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</si>
  <si>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</si>
  <si>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</si>
  <si>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</si>
  <si>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</si>
  <si>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</si>
  <si>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</si>
  <si>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</si>
  <si>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</si>
  <si>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</si>
  <si>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</si>
  <si>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</si>
  <si>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</si>
  <si>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</si>
  <si>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</si>
  <si>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</si>
  <si>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</si>
  <si>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</si>
  <si>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</si>
  <si>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</si>
  <si>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</si>
  <si>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</si>
  <si>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</si>
  <si>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</si>
  <si>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</si>
  <si>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</si>
  <si>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</si>
  <si>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</si>
  <si>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</si>
  <si>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</si>
  <si>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</si>
  <si>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</si>
  <si>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</si>
  <si>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</si>
  <si>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</si>
  <si>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</si>
  <si>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</si>
  <si>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</si>
  <si>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</si>
  <si>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</si>
  <si>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</si>
  <si>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</si>
  <si>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</si>
  <si>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</si>
  <si>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</si>
  <si>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</si>
  <si>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</si>
  <si>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</si>
  <si>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</si>
  <si>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</si>
  <si>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</si>
  <si>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</si>
  <si>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</si>
  <si>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</si>
  <si>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</si>
  <si>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</si>
  <si>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</si>
  <si>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</si>
  <si>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</si>
  <si>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</si>
  <si>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</si>
  <si>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</si>
  <si>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</si>
  <si>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</si>
  <si>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</si>
  <si>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</si>
  <si>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</si>
  <si>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</si>
  <si>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</si>
  <si>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</si>
  <si>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</si>
  <si>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</si>
  <si>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</si>
  <si>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</si>
  <si>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</si>
  <si>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</si>
  <si>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</si>
  <si>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</si>
  <si>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</si>
  <si>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</si>
  <si>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</si>
  <si>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</si>
  <si>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</si>
  <si>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</si>
  <si>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</si>
  <si>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</si>
  <si>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</si>
  <si>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</si>
  <si>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</si>
  <si>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</si>
  <si>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</si>
  <si>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</si>
  <si>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</si>
  <si>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</si>
  <si>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</si>
  <si>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</si>
  <si>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</si>
  <si>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</si>
  <si>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</si>
  <si>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</si>
  <si>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</si>
  <si>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</si>
  <si>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</si>
  <si>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</si>
  <si>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</si>
  <si>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</si>
  <si>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</si>
  <si>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</si>
  <si>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</si>
  <si>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</si>
  <si>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</si>
  <si>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</si>
  <si>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</si>
  <si>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</si>
  <si>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</si>
  <si>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</si>
  <si>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</si>
  <si>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</si>
  <si>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</si>
  <si>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</si>
  <si>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</si>
  <si>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</si>
  <si>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</si>
  <si>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</si>
  <si>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</si>
  <si>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</si>
  <si>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</si>
  <si>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</si>
  <si>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</si>
  <si>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</si>
  <si>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</si>
  <si>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</si>
  <si>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</si>
  <si>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</si>
  <si>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</si>
  <si>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</si>
  <si>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</si>
  <si>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</si>
  <si>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</si>
  <si>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</si>
  <si>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</si>
  <si>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</si>
  <si>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</si>
  <si>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</si>
  <si>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</si>
  <si>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</si>
  <si>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</si>
  <si>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</si>
  <si>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</si>
  <si>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</si>
  <si>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</si>
  <si>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</si>
  <si>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</si>
  <si>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</si>
  <si>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</si>
  <si>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</si>
  <si>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</si>
  <si>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</si>
  <si>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</si>
  <si>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</si>
  <si>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</si>
  <si>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</si>
  <si>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</si>
  <si>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</si>
  <si>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</si>
  <si>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</si>
  <si>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</si>
  <si>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</si>
  <si>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</si>
  <si>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</si>
  <si>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</si>
  <si>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</si>
  <si>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</si>
  <si>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</si>
  <si>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</si>
  <si>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</si>
  <si>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</si>
  <si>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</si>
  <si>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</si>
  <si>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</si>
  <si>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</si>
  <si>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</si>
  <si>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</si>
  <si>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</si>
  <si>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</si>
  <si>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</si>
  <si>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</si>
  <si>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</si>
  <si>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</si>
  <si>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</si>
  <si>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</si>
  <si>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</si>
  <si>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</si>
  <si>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</si>
  <si>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</si>
  <si>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</si>
  <si>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</si>
  <si>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</si>
  <si>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</si>
  <si>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</si>
  <si>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</si>
  <si>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</si>
  <si>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</si>
  <si>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</si>
  <si>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</si>
  <si>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</si>
  <si>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</si>
  <si>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</si>
  <si>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</si>
  <si>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</si>
  <si>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</si>
  <si>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</si>
  <si>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</si>
  <si>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</si>
  <si>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</si>
  <si>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</si>
  <si>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</si>
  <si>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</si>
  <si>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</si>
  <si>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</si>
  <si>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</si>
  <si>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</si>
  <si>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</si>
  <si>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</si>
  <si>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</si>
  <si>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</si>
  <si>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</si>
  <si>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</si>
  <si>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</si>
  <si>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</si>
  <si>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</si>
  <si>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</si>
  <si>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</si>
  <si>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</si>
  <si>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</si>
  <si>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</si>
  <si>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</si>
  <si>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</si>
  <si>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</si>
  <si>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</si>
  <si>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</si>
  <si>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</si>
  <si>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</si>
  <si>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</si>
  <si>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</si>
  <si>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</si>
  <si>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</si>
  <si>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</si>
  <si>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</si>
  <si>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</si>
  <si>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</si>
  <si>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</si>
  <si>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</si>
  <si>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</si>
  <si>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</si>
  <si>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</si>
  <si>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</si>
  <si>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</si>
  <si>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</si>
  <si>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</si>
  <si>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</si>
  <si>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</si>
  <si>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</si>
  <si>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</si>
  <si>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</si>
  <si>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</si>
  <si>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</si>
  <si>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</si>
  <si>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</si>
  <si>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</si>
  <si>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</si>
  <si>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</si>
  <si>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</si>
  <si>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</si>
  <si>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</si>
  <si>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</si>
  <si>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</si>
  <si>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</si>
  <si>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</si>
  <si>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</si>
  <si>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</si>
  <si>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</si>
  <si>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</si>
  <si>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</si>
  <si>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</si>
  <si>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</si>
  <si>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</si>
  <si>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</si>
  <si>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</si>
  <si>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</si>
  <si>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</si>
  <si>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</si>
  <si>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</si>
  <si>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</si>
  <si>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</si>
  <si>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</si>
  <si>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</si>
  <si>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</si>
  <si>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</si>
  <si>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</si>
  <si>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</si>
  <si>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</si>
  <si>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</si>
  <si>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</si>
  <si>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</si>
  <si>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</si>
  <si>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</si>
  <si>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</si>
  <si>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</si>
  <si>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</si>
  <si>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</si>
  <si>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</si>
  <si>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</si>
  <si>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</si>
  <si>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</si>
  <si>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</si>
  <si>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</si>
  <si>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</si>
  <si>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</si>
  <si>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</si>
  <si>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</si>
  <si>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</si>
  <si>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</si>
  <si>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</si>
  <si>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</si>
  <si>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</si>
  <si>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</si>
  <si>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</si>
  <si>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</si>
  <si>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</si>
  <si>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</si>
  <si>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</si>
  <si>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</si>
  <si>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</si>
  <si>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</si>
  <si>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</si>
  <si>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</si>
  <si>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</si>
  <si>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</si>
  <si>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</si>
  <si>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</si>
  <si>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</si>
  <si>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</si>
  <si>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</si>
  <si>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</si>
  <si>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</si>
  <si>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</si>
  <si>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</si>
  <si>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</si>
  <si>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</si>
  <si>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</si>
  <si>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</si>
  <si>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</si>
  <si>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</si>
  <si>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</si>
  <si>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</si>
  <si>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</si>
  <si>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</si>
  <si>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</si>
  <si>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</si>
  <si>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</si>
  <si>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</si>
  <si>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</si>
  <si>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</si>
  <si>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</si>
  <si>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</si>
  <si>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</si>
  <si>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</si>
  <si>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</si>
  <si>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</si>
  <si>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</si>
  <si>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</si>
  <si>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</si>
  <si>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</si>
  <si>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</si>
  <si>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</si>
  <si>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</si>
  <si>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</si>
  <si>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</si>
  <si>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</si>
  <si>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</si>
  <si>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</si>
  <si>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</si>
  <si>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</si>
  <si>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</si>
  <si>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</si>
  <si>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</si>
  <si>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</si>
  <si>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</si>
  <si>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</si>
  <si>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</si>
  <si>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</si>
  <si>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</si>
  <si>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</si>
  <si>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</si>
  <si>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</si>
  <si>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</si>
  <si>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</si>
  <si>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</si>
  <si>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</si>
  <si>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</si>
  <si>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</si>
  <si>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</si>
  <si>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</si>
  <si>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</si>
  <si>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</si>
  <si>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</si>
  <si>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</si>
  <si>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</si>
  <si>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</si>
  <si>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</si>
  <si>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</si>
  <si>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</si>
  <si>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</si>
  <si>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</si>
  <si>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</si>
  <si>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</si>
  <si>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</si>
  <si>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</si>
  <si>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</si>
  <si>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</si>
  <si>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</si>
  <si>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</si>
  <si>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</si>
  <si>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</si>
  <si>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</si>
  <si>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</si>
  <si>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</si>
  <si>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</si>
  <si>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</si>
  <si>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</si>
  <si>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</si>
  <si>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</si>
  <si>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</si>
  <si>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</si>
  <si>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</si>
  <si>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</si>
  <si>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</si>
  <si>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</si>
  <si>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</si>
  <si>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</si>
  <si>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</si>
  <si>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</si>
  <si>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</si>
  <si>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</si>
  <si>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</si>
  <si>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</si>
  <si>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</si>
  <si>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</si>
  <si>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</si>
  <si>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</si>
  <si>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</si>
  <si>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</si>
  <si>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</si>
  <si>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</si>
  <si>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</si>
  <si>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</si>
  <si>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</si>
  <si>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</si>
  <si>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</si>
  <si>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</si>
  <si>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</si>
  <si>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</si>
  <si>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</si>
  <si>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</si>
  <si>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</si>
  <si>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</si>
  <si>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</si>
  <si>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</si>
  <si>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</si>
  <si>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</si>
  <si>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</si>
  <si>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</si>
  <si>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</si>
  <si>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</si>
  <si>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</si>
  <si>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</si>
  <si>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</si>
  <si>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</si>
  <si>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</si>
  <si>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</si>
  <si>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</si>
  <si>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</si>
  <si>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</si>
  <si>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</si>
  <si>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</si>
  <si>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</si>
  <si>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</si>
  <si>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</si>
  <si>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</si>
  <si>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</si>
  <si>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</si>
  <si>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</si>
  <si>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</si>
  <si>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</si>
  <si>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</si>
  <si>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</si>
  <si>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</si>
  <si>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</si>
  <si>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</si>
  <si>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</si>
  <si>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</si>
  <si>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</si>
  <si>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</si>
  <si>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</si>
  <si>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</si>
  <si>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</si>
  <si>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</si>
  <si>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</si>
  <si>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</si>
  <si>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</si>
  <si>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</si>
  <si>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</si>
  <si>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</si>
  <si>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</si>
  <si>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</si>
  <si>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</si>
  <si>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</si>
  <si>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</si>
  <si>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</si>
  <si>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</si>
  <si>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</si>
  <si>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</si>
  <si>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</si>
  <si>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</si>
  <si>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</si>
  <si>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</si>
  <si>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</si>
  <si>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</si>
  <si>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</si>
  <si>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</si>
  <si>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</si>
  <si>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</si>
  <si>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</si>
  <si>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</si>
  <si>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</si>
  <si>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</si>
  <si>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</si>
  <si>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</si>
  <si>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</si>
  <si>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</si>
  <si>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</si>
  <si>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</si>
  <si>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</si>
  <si>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</si>
  <si>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</si>
  <si>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</si>
  <si>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</si>
  <si>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</si>
  <si>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</si>
  <si>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</si>
  <si>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</si>
  <si>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</si>
  <si>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</si>
  <si>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</si>
  <si>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</si>
  <si>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</si>
  <si>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</si>
  <si>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</si>
  <si>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</si>
  <si>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</si>
  <si>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</si>
  <si>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</si>
  <si>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</si>
  <si>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</si>
  <si>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</si>
  <si>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</si>
  <si>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</si>
  <si>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</si>
  <si>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</si>
  <si>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</si>
  <si>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</si>
  <si>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</si>
  <si>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</si>
  <si>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</si>
  <si>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</si>
  <si>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</si>
  <si>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</si>
  <si>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</si>
  <si>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</si>
  <si>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</si>
  <si>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</si>
  <si>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</si>
  <si>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</si>
  <si>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</si>
  <si>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</si>
  <si>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</si>
  <si>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</si>
  <si>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</si>
  <si>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</si>
  <si>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</si>
  <si>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</si>
  <si>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</si>
  <si>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</si>
  <si>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</si>
  <si>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</si>
  <si>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</si>
  <si>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</si>
  <si>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</si>
  <si>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</si>
  <si>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</si>
  <si>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</si>
  <si>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</si>
  <si>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</si>
  <si>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</si>
  <si>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</si>
  <si>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</si>
  <si>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</si>
  <si>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</si>
  <si>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</si>
  <si>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</si>
  <si>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</si>
  <si>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</si>
  <si>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</si>
  <si>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</si>
  <si>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</si>
  <si>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</si>
  <si>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</si>
  <si>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</si>
  <si>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</si>
  <si>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</si>
  <si>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</si>
  <si>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</si>
  <si>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</si>
  <si>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</si>
  <si>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</si>
  <si>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</si>
  <si>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</si>
  <si>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</si>
  <si>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</si>
  <si>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</si>
  <si>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</si>
  <si>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</si>
  <si>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</si>
  <si>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</si>
  <si>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</si>
  <si>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</si>
  <si>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</si>
  <si>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</si>
  <si>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</si>
  <si>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</si>
  <si>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</si>
  <si>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</si>
  <si>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</si>
  <si>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</si>
  <si>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</si>
  <si>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</si>
  <si>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</si>
  <si>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</si>
  <si>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</si>
  <si>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</si>
  <si>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</si>
  <si>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</si>
  <si>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</si>
  <si>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</si>
  <si>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</si>
  <si>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</si>
  <si>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</si>
  <si>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</si>
  <si>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</si>
  <si>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</si>
  <si>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</si>
  <si>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</si>
  <si>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</si>
  <si>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</si>
  <si>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</si>
  <si>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</si>
  <si>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</si>
  <si>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</si>
  <si>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</si>
  <si>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</si>
  <si>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</si>
  <si>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</si>
  <si>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</si>
  <si>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</si>
  <si>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</si>
  <si>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</si>
  <si>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</si>
  <si>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</si>
  <si>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</si>
  <si>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</si>
  <si>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</si>
  <si>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</si>
  <si>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</si>
  <si>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</si>
  <si>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</si>
  <si>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</si>
  <si>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</si>
  <si>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</si>
  <si>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</si>
  <si>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</si>
  <si>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</si>
  <si>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</si>
  <si>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</si>
  <si>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</si>
  <si>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</si>
  <si>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</si>
  <si>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</si>
  <si>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</si>
  <si>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</si>
  <si>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</si>
  <si>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</si>
  <si>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</si>
  <si>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</si>
  <si>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</si>
  <si>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</si>
  <si>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</si>
  <si>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</si>
  <si>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</si>
  <si>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</si>
  <si>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</si>
  <si>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</si>
  <si>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</si>
  <si>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</si>
  <si>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</si>
  <si>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</si>
  <si>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</si>
  <si>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</si>
  <si>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</si>
  <si>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</si>
  <si>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</si>
  <si>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</si>
  <si>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</si>
  <si>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</si>
  <si>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</si>
  <si>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</si>
  <si>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</si>
  <si>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</si>
  <si>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</si>
  <si>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</si>
  <si>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</si>
  <si>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</si>
  <si>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</si>
  <si>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</si>
  <si>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</si>
  <si>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</si>
  <si>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</si>
  <si>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</si>
  <si>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</si>
  <si>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</si>
  <si>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</si>
  <si>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</si>
  <si>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</si>
  <si>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</si>
  <si>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</si>
  <si>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</si>
  <si>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</si>
  <si>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</si>
  <si>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</si>
  <si>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</si>
  <si>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</si>
  <si>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</si>
  <si>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</si>
  <si>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</si>
  <si>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</si>
  <si>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</si>
  <si>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</si>
  <si>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</si>
  <si>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</si>
  <si>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</si>
  <si>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</si>
  <si>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</si>
  <si>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</si>
  <si>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</si>
  <si>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</si>
  <si>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</si>
  <si>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</si>
  <si>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</si>
  <si>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</si>
  <si>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</si>
  <si>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</si>
  <si>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</si>
  <si>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</si>
  <si>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</si>
  <si>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</si>
  <si>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</si>
  <si>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</si>
  <si>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</si>
  <si>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</si>
  <si>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</si>
  <si>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</si>
  <si>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</si>
  <si>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</si>
  <si>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</si>
  <si>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</si>
  <si>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</si>
  <si>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</si>
  <si>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</si>
  <si>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</si>
  <si>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</si>
  <si>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</si>
  <si>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</si>
  <si>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</si>
  <si>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</si>
  <si>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</si>
  <si>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</si>
  <si>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</si>
  <si>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</si>
  <si>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</si>
  <si>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</si>
  <si>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</si>
  <si>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</si>
  <si>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</si>
  <si>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</si>
  <si>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</si>
  <si>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</si>
  <si>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</si>
  <si>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</si>
  <si>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</si>
  <si>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</si>
  <si>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</si>
  <si>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</si>
  <si>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</si>
  <si>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</si>
  <si>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</si>
  <si>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</si>
  <si>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</si>
  <si>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</si>
  <si>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</si>
  <si>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</si>
  <si>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</si>
  <si>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</si>
  <si>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</si>
  <si>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</si>
  <si>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</si>
  <si>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</si>
  <si>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</si>
  <si>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</si>
  <si>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</si>
  <si>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</si>
  <si>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</si>
  <si>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</si>
  <si>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</si>
  <si>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</si>
  <si>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</si>
  <si>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</si>
  <si>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</si>
  <si>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</si>
  <si>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</si>
  <si>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</si>
  <si>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</si>
  <si>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</si>
  <si>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</si>
  <si>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</si>
  <si>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</si>
  <si>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</si>
  <si>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</si>
  <si>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</si>
  <si>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</si>
  <si>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</si>
  <si>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</si>
  <si>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</si>
  <si>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</si>
  <si>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</si>
  <si>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</si>
  <si>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</si>
  <si>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</si>
  <si>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</si>
  <si>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</si>
  <si>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</si>
  <si>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</si>
  <si>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</si>
  <si>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</si>
  <si>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</si>
  <si>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</si>
  <si>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</si>
  <si>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</si>
  <si>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</si>
  <si>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</si>
  <si>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</si>
  <si>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</si>
  <si>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</si>
  <si>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</si>
  <si>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</si>
  <si>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</si>
  <si>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</si>
  <si>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</si>
  <si>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</si>
  <si>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</si>
  <si>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</si>
  <si>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</si>
  <si>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</si>
  <si>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</si>
  <si>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</si>
  <si>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</si>
  <si>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</si>
  <si>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</si>
  <si>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</si>
  <si>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</si>
  <si>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</si>
  <si>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</si>
  <si>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</si>
  <si>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</si>
  <si>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</si>
  <si>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</si>
  <si>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</si>
  <si>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</si>
  <si>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</si>
  <si>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</si>
  <si>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</si>
  <si>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</si>
  <si>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</si>
  <si>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</si>
  <si>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</si>
  <si>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</si>
  <si>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</si>
  <si>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</si>
  <si>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</si>
  <si>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</si>
  <si>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</si>
  <si>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</si>
  <si>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</si>
  <si>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</si>
  <si>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</si>
  <si>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</si>
  <si>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</si>
  <si>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</si>
  <si>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</si>
  <si>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</si>
  <si>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</si>
  <si>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</si>
  <si>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</si>
  <si>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</si>
  <si>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</si>
  <si>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</si>
  <si>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</si>
  <si>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</si>
  <si>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</si>
  <si>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</si>
  <si>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</si>
  <si>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</si>
  <si>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</si>
  <si>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</si>
  <si>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</si>
  <si>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</si>
  <si>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</si>
  <si>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</si>
  <si>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</si>
  <si>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</si>
  <si>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</si>
  <si>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</si>
  <si>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</si>
  <si>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</si>
  <si>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</si>
  <si>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</si>
  <si>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</si>
  <si>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</si>
  <si>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</si>
  <si>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</si>
  <si>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</si>
  <si>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</si>
  <si>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</si>
  <si>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</si>
  <si>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</si>
  <si>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</si>
  <si>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</si>
  <si>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</si>
  <si>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</si>
  <si>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</si>
  <si>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</si>
  <si>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</si>
  <si>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</si>
  <si>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</si>
  <si>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</si>
  <si>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</si>
  <si>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</si>
  <si>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</si>
  <si>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</si>
  <si>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</si>
  <si>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</si>
  <si>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</si>
  <si>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</si>
  <si>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</si>
  <si>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</si>
  <si>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</si>
  <si>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</si>
  <si>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</si>
  <si>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</si>
  <si>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</si>
  <si>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</si>
  <si>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</si>
  <si>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</si>
  <si>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</si>
  <si>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</si>
  <si>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</si>
  <si>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</si>
  <si>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</si>
  <si>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</si>
  <si>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</si>
  <si>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</si>
  <si>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</si>
  <si>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</si>
  <si>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</si>
  <si>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</si>
  <si>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</si>
  <si>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</si>
  <si>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</si>
  <si>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</si>
  <si>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</si>
  <si>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</si>
  <si>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</si>
  <si>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</si>
  <si>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</si>
  <si>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</si>
  <si>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</si>
  <si>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</si>
  <si>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</si>
  <si>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</si>
  <si>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</si>
  <si>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</si>
  <si>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</si>
  <si>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</si>
  <si>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</si>
  <si>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</si>
  <si>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</si>
  <si>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</si>
  <si>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</si>
  <si>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</si>
  <si>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</si>
  <si>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</si>
  <si>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</si>
  <si>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</si>
  <si>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</si>
  <si>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</si>
  <si>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</si>
  <si>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</si>
  <si>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</si>
  <si>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</si>
  <si>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</si>
  <si>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</si>
  <si>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</si>
  <si>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</si>
  <si>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</si>
  <si>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</si>
  <si>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</si>
  <si>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</si>
  <si>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</si>
  <si>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</si>
  <si>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</si>
  <si>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</si>
  <si>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</si>
  <si>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</si>
  <si>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</si>
  <si>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</si>
  <si>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</si>
  <si>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</si>
  <si>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</si>
  <si>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</si>
  <si>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</si>
  <si>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</si>
  <si>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</si>
  <si>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</si>
  <si>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</si>
  <si>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</si>
  <si>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</si>
  <si>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</si>
  <si>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</si>
  <si>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</si>
  <si>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</si>
  <si>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</si>
  <si>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</si>
  <si>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</si>
  <si>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</si>
  <si>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</si>
  <si>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</si>
  <si>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</si>
  <si>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</si>
  <si>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</si>
  <si>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</si>
  <si>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</si>
  <si>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</si>
  <si>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</si>
  <si>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</si>
  <si>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</si>
  <si>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</si>
  <si>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</si>
  <si>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</si>
  <si>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</si>
  <si>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</si>
  <si>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</si>
  <si>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</si>
  <si>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</si>
  <si>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</si>
  <si>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</si>
  <si>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</si>
  <si>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</si>
  <si>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</si>
  <si>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</si>
  <si>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</si>
  <si>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</si>
  <si>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</si>
  <si>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</si>
  <si>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</si>
  <si>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</si>
  <si>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</si>
  <si>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</si>
  <si>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</si>
  <si>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</si>
  <si>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</si>
  <si>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</si>
  <si>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</si>
  <si>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</si>
  <si>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</si>
  <si>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</si>
  <si>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</si>
  <si>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</si>
  <si>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</si>
  <si>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</si>
  <si>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</si>
  <si>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</si>
  <si>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</si>
  <si>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</si>
  <si>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</si>
  <si>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</si>
  <si>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</si>
  <si>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</si>
  <si>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</si>
  <si>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</si>
  <si>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</si>
  <si>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</si>
  <si>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</si>
  <si>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</si>
  <si>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</si>
  <si>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</si>
  <si>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</si>
  <si>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</si>
  <si>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</si>
  <si>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</si>
  <si>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</si>
  <si>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</si>
  <si>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</si>
  <si>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</si>
  <si>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</si>
  <si>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</si>
  <si>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</si>
  <si>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</si>
  <si>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</si>
  <si>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</si>
  <si>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</si>
  <si>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</si>
  <si>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</si>
  <si>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</si>
  <si>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</si>
  <si>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</si>
  <si>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</si>
  <si>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</si>
  <si>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</si>
  <si>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</si>
  <si>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</si>
  <si>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</si>
  <si>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</si>
  <si>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</si>
  <si>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</si>
  <si>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</si>
  <si>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</si>
  <si>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</si>
  <si>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</si>
  <si>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</si>
  <si>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</si>
  <si>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</si>
  <si>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</si>
  <si>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</si>
  <si>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</si>
  <si>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</si>
  <si>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</si>
  <si>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</si>
  <si>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</si>
  <si>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</si>
  <si>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</si>
  <si>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</si>
  <si>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</si>
  <si>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</si>
  <si>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</si>
  <si>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</si>
  <si>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</si>
  <si>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</si>
  <si>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</si>
  <si>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</si>
  <si>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</si>
  <si>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</si>
  <si>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</si>
  <si>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</si>
  <si>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</si>
  <si>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</si>
  <si>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</si>
  <si>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</si>
  <si>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</si>
  <si>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</si>
  <si>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</si>
  <si>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</si>
  <si>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</si>
  <si>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</si>
  <si>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</si>
  <si>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</si>
  <si>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</si>
  <si>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</si>
  <si>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</si>
  <si>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</si>
  <si>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</si>
  <si>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</si>
  <si>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</si>
  <si>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</si>
  <si>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</si>
  <si>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</si>
  <si>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</si>
  <si>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</si>
  <si>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</si>
  <si>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</si>
  <si>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</si>
  <si>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</si>
  <si>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</si>
  <si>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</si>
  <si>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</si>
  <si>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</si>
  <si>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</si>
  <si>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</si>
  <si>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</si>
  <si>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</si>
  <si>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</si>
  <si>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</si>
  <si>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</si>
  <si>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</si>
  <si>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</si>
  <si>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</si>
  <si>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</si>
  <si>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</si>
  <si>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</si>
  <si>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</si>
  <si>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</si>
  <si>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</si>
  <si>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</si>
  <si>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</si>
  <si>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</si>
  <si>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</si>
  <si>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</si>
  <si>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</si>
  <si>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</si>
  <si>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</si>
  <si>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</si>
  <si>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</si>
  <si>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</si>
  <si>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</si>
  <si>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</si>
  <si>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</si>
  <si>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</si>
  <si>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</si>
  <si>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</si>
  <si>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</si>
  <si>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</si>
  <si>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</si>
  <si>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</si>
  <si>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</si>
  <si>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</si>
  <si>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</si>
  <si>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</si>
  <si>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</si>
  <si>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</si>
  <si>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</si>
  <si>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</si>
  <si>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</si>
  <si>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</si>
  <si>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</si>
  <si>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</si>
  <si>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</si>
  <si>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</si>
  <si>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</si>
  <si>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</si>
  <si>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</si>
  <si>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</si>
  <si>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</si>
  <si>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</si>
  <si>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</si>
  <si>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</si>
  <si>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</si>
  <si>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</si>
  <si>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</si>
  <si>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</si>
  <si>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</si>
  <si>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</si>
  <si>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</si>
  <si>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</si>
  <si>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</si>
  <si>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</si>
  <si>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</si>
  <si>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</si>
  <si>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</si>
  <si>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</si>
  <si>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</si>
  <si>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</si>
  <si>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</si>
  <si>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</si>
  <si>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</si>
  <si>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</si>
  <si>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</si>
  <si>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</si>
  <si>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</si>
  <si>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</si>
  <si>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</si>
  <si>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</si>
  <si>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</si>
  <si>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</si>
  <si>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</si>
  <si>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</si>
  <si>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</si>
  <si>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</si>
  <si>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</si>
  <si>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</si>
  <si>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</si>
  <si>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</si>
  <si>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</si>
  <si>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</si>
  <si>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</si>
  <si>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</si>
  <si>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</si>
  <si>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</si>
  <si>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</si>
  <si>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</si>
  <si>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</si>
  <si>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</si>
  <si>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</si>
  <si>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</si>
  <si>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</si>
  <si>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</si>
  <si>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</si>
  <si>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</si>
  <si>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</si>
  <si>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</si>
  <si>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</si>
  <si>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</si>
  <si>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</si>
  <si>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</si>
  <si>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</si>
  <si>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</si>
  <si>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</si>
  <si>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</si>
  <si>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</si>
  <si>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</si>
  <si>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</si>
  <si>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</si>
  <si>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</si>
  <si>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</si>
  <si>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</si>
  <si>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</si>
  <si>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</si>
  <si>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</si>
  <si>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</si>
  <si>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</si>
  <si>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</si>
  <si>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</si>
  <si>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</si>
  <si>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</si>
  <si>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</si>
  <si>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</si>
  <si>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</si>
  <si>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</si>
  <si>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</si>
  <si>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</si>
  <si>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</si>
  <si>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</si>
  <si>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</si>
  <si>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</si>
  <si>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</si>
  <si>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</si>
  <si>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</si>
  <si>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</si>
  <si>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</si>
  <si>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</si>
  <si>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</si>
  <si>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</si>
  <si>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</si>
  <si>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</si>
  <si>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</si>
  <si>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</si>
  <si>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</si>
  <si>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</si>
  <si>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</si>
  <si>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</si>
  <si>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</si>
  <si>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</si>
  <si>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</si>
  <si>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</si>
  <si>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</si>
  <si>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</si>
  <si>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</si>
  <si>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</si>
  <si>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</si>
  <si>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</si>
  <si>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</si>
  <si>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</si>
  <si>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</si>
  <si>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</si>
  <si>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</si>
  <si>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</si>
  <si>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</si>
  <si>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</si>
  <si>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</si>
  <si>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</si>
  <si>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</si>
  <si>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</si>
  <si>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</si>
  <si>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</si>
  <si>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</si>
  <si>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</si>
  <si>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</si>
  <si>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</si>
  <si>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</si>
  <si>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</si>
  <si>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</si>
  <si>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</si>
  <si>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</si>
  <si>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</si>
  <si>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</si>
  <si>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</si>
  <si>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</si>
  <si>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</si>
  <si>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</si>
  <si>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</si>
  <si>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</si>
  <si>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</si>
  <si>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</si>
  <si>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</si>
  <si>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</si>
  <si>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</si>
  <si>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</si>
  <si>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</si>
  <si>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</si>
  <si>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</si>
  <si>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</si>
  <si>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</si>
  <si>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</si>
  <si>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</si>
  <si>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</si>
  <si>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</si>
  <si>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</si>
  <si>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</si>
  <si>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</si>
  <si>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</si>
  <si>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</si>
  <si>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</si>
  <si>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</si>
  <si>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</si>
  <si>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</si>
  <si>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</si>
  <si>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</si>
  <si>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</si>
  <si>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</si>
  <si>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</si>
  <si>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</si>
  <si>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</si>
  <si>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</si>
  <si>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</si>
  <si>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</si>
  <si>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</si>
  <si>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</si>
  <si>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</si>
  <si>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</si>
  <si>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</si>
  <si>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</si>
  <si>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</si>
  <si>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</si>
  <si>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</si>
  <si>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</si>
  <si>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</si>
  <si>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</si>
  <si>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</si>
  <si>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</si>
  <si>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</si>
  <si>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</si>
  <si>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</si>
  <si>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</si>
  <si>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</si>
  <si>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</si>
  <si>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</si>
  <si>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</si>
  <si>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</si>
  <si>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</si>
  <si>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</si>
  <si>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</si>
  <si>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</si>
  <si>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</si>
  <si>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</si>
  <si>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</si>
  <si>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</si>
  <si>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</si>
  <si>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</si>
  <si>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</si>
  <si>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</si>
  <si>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</si>
  <si>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</si>
  <si>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</si>
  <si>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</si>
  <si>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</si>
  <si>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</si>
  <si>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</si>
  <si>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</si>
  <si>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</si>
  <si>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</si>
  <si>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</si>
  <si>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</si>
  <si>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</si>
  <si>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</si>
  <si>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</si>
  <si>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</si>
  <si>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</si>
  <si>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</si>
  <si>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</si>
  <si>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</si>
  <si>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</si>
  <si>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</si>
  <si>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</si>
  <si>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</si>
  <si>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</si>
  <si>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</si>
  <si>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</si>
  <si>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</si>
  <si>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</si>
  <si>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</si>
  <si>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</si>
  <si>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</si>
  <si>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</si>
  <si>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</si>
  <si>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</si>
  <si>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</si>
  <si>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</si>
  <si>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</si>
  <si>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</si>
  <si>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</si>
  <si>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</si>
  <si>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</si>
  <si>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</si>
  <si>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</si>
  <si>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</si>
  <si>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</si>
  <si>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</si>
  <si>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</si>
  <si>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</si>
  <si>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</si>
  <si>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</si>
  <si>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</si>
  <si>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</si>
  <si>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</si>
  <si>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</si>
  <si>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</si>
  <si>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</si>
  <si>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</si>
  <si>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</si>
  <si>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</si>
  <si>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</si>
  <si>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</si>
  <si>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</si>
  <si>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</si>
  <si>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</si>
  <si>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</si>
  <si>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</si>
  <si>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</si>
  <si>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</si>
  <si>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</si>
  <si>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</si>
  <si>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</si>
  <si>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</si>
  <si>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</si>
  <si>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</si>
  <si>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</si>
  <si>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</si>
  <si>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</si>
  <si>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</si>
  <si>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</si>
  <si>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</si>
  <si>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</si>
  <si>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</si>
  <si>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</si>
  <si>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</si>
  <si>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</si>
  <si>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</si>
  <si>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</si>
  <si>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</si>
  <si>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</si>
  <si>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</si>
  <si>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</si>
  <si>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</si>
  <si>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</si>
  <si>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</si>
  <si>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</si>
  <si>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</si>
  <si>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</si>
  <si>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</si>
  <si>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</si>
  <si>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</si>
  <si>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</si>
  <si>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</si>
  <si>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</si>
  <si>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</si>
  <si>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</si>
  <si>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</si>
  <si>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</si>
  <si>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</si>
  <si>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</si>
  <si>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</si>
  <si>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</si>
  <si>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</si>
  <si>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</si>
  <si>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</si>
  <si>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</si>
  <si>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</si>
  <si>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</si>
  <si>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</si>
  <si>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</si>
  <si>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</si>
  <si>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</si>
  <si>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</si>
  <si>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</si>
  <si>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</si>
  <si>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</si>
  <si>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</si>
  <si>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</si>
  <si>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</si>
  <si>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</si>
  <si>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</si>
  <si>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</si>
  <si>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</si>
  <si>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</si>
  <si>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</si>
  <si>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</si>
  <si>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</si>
  <si>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</si>
  <si>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</si>
  <si>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</si>
  <si>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</si>
  <si>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</si>
  <si>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</si>
  <si>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</si>
  <si>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</si>
  <si>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</si>
  <si>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</si>
  <si>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</si>
  <si>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</si>
  <si>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</si>
  <si>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</si>
  <si>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</si>
  <si>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</si>
  <si>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</si>
  <si>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</si>
  <si>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</si>
  <si>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</si>
  <si>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</si>
  <si>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</si>
  <si>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</si>
  <si>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</si>
  <si>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</si>
  <si>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</si>
  <si>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</si>
  <si>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</si>
  <si>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</si>
  <si>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</si>
  <si>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</si>
  <si>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</si>
  <si>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</si>
  <si>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</si>
  <si>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</si>
  <si>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</si>
  <si>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</si>
  <si>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</si>
  <si>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</si>
  <si>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</si>
  <si>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</si>
  <si>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</si>
  <si>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</si>
  <si>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</si>
  <si>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</si>
  <si>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</si>
  <si>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</si>
  <si>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</si>
  <si>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</si>
  <si>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</si>
  <si>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</si>
  <si>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</si>
  <si>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</si>
  <si>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</si>
  <si>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</si>
  <si>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</si>
  <si>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</si>
  <si>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</si>
  <si>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</si>
  <si>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</si>
  <si>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</si>
  <si>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</si>
  <si>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</si>
  <si>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</si>
  <si>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</si>
  <si>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</si>
  <si>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</si>
  <si>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</si>
  <si>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</si>
  <si>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</si>
  <si>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</si>
  <si>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</si>
  <si>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</si>
  <si>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</si>
  <si>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</si>
  <si>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</si>
  <si>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</si>
  <si>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</si>
  <si>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</si>
  <si>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</si>
  <si>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</si>
  <si>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</si>
  <si>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</si>
  <si>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</si>
  <si>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</si>
  <si>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</si>
  <si>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</si>
  <si>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</si>
  <si>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</si>
  <si>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</si>
  <si>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</si>
  <si>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</si>
  <si>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</si>
  <si>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</si>
  <si>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</si>
  <si>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</si>
  <si>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</si>
  <si>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</si>
  <si>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</si>
  <si>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</si>
  <si>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</si>
  <si>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</si>
  <si>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</si>
  <si>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</si>
  <si>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</si>
  <si>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</si>
  <si>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</si>
  <si>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</si>
  <si>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</si>
  <si>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</si>
  <si>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</si>
  <si>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</si>
  <si>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</si>
  <si>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</si>
  <si>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</si>
  <si>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</si>
  <si>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</si>
  <si>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</si>
  <si>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</si>
  <si>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</si>
  <si>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</si>
  <si>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</si>
  <si>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</si>
  <si>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</si>
  <si>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</si>
  <si>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</si>
  <si>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</si>
  <si>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</si>
  <si>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</si>
  <si>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</si>
  <si>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</si>
  <si>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</si>
  <si>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</si>
  <si>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</si>
  <si>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</si>
  <si>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</si>
  <si>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</si>
  <si>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</si>
  <si>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</si>
  <si>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</si>
  <si>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</si>
  <si>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</si>
  <si>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</si>
  <si>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</si>
  <si>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</si>
  <si>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</si>
  <si>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</si>
  <si>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</si>
  <si>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</si>
  <si>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</si>
  <si>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</si>
  <si>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</si>
  <si>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</si>
  <si>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</si>
  <si>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</si>
  <si>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</si>
  <si>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</si>
  <si>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</si>
  <si>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</si>
  <si>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</si>
  <si>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</si>
  <si>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</si>
  <si>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</si>
  <si>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</si>
  <si>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</si>
  <si>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</si>
  <si>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</si>
  <si>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</si>
  <si>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</si>
  <si>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</si>
  <si>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</si>
  <si>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</si>
  <si>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</si>
  <si>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</si>
  <si>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</si>
  <si>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</si>
  <si>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</si>
  <si>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</si>
  <si>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</si>
  <si>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</si>
  <si>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</si>
  <si>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</si>
  <si>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</si>
  <si>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</si>
  <si>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</si>
  <si>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</si>
  <si>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</si>
  <si>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</si>
  <si>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</si>
  <si>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</si>
  <si>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</si>
  <si>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</si>
  <si>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</si>
  <si>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</si>
  <si>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</si>
  <si>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</si>
  <si>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</si>
  <si>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</si>
  <si>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</si>
  <si>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</si>
  <si>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</si>
  <si>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</si>
  <si>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</si>
  <si>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</si>
  <si>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</si>
  <si>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</si>
  <si>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</si>
  <si>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</si>
  <si>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</si>
  <si>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</si>
  <si>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</si>
  <si>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</si>
  <si>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</si>
  <si>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</si>
  <si>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</si>
  <si>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</si>
  <si>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</si>
  <si>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</si>
  <si>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</si>
  <si>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</si>
  <si>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</si>
  <si>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</si>
  <si>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</si>
  <si>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</si>
  <si>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</si>
  <si>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</si>
  <si>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</si>
  <si>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</si>
  <si>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</si>
  <si>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</si>
  <si>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</si>
  <si>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</si>
  <si>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</si>
  <si>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</si>
  <si>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</si>
  <si>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</si>
  <si>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</si>
  <si>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</si>
  <si>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</si>
  <si>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</si>
  <si>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</si>
  <si>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</si>
  <si>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</si>
  <si>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</si>
  <si>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</si>
  <si>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</si>
  <si>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</si>
  <si>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</si>
  <si>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</si>
  <si>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</si>
  <si>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</si>
  <si>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</si>
  <si>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</si>
  <si>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</si>
  <si>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</si>
  <si>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</si>
  <si>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</si>
  <si>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</si>
  <si>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</si>
  <si>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</si>
  <si>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</si>
  <si>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</si>
  <si>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</si>
  <si>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</si>
  <si>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</si>
  <si>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</si>
  <si>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</si>
  <si>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</si>
  <si>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</si>
  <si>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</si>
  <si>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</si>
  <si>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</si>
  <si>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</si>
  <si>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</si>
  <si>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</si>
  <si>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</si>
  <si>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</si>
  <si>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</si>
  <si>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</si>
  <si>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</si>
  <si>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</si>
  <si>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</si>
  <si>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</si>
  <si>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</si>
  <si>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</si>
  <si>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</si>
  <si>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</si>
  <si>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</si>
  <si>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</si>
  <si>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</si>
  <si>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</si>
  <si>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</si>
  <si>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</si>
  <si>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</si>
  <si>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</si>
  <si>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</si>
  <si>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</si>
  <si>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</si>
  <si>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</si>
  <si>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</si>
  <si>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</si>
  <si>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</si>
  <si>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</si>
  <si>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</si>
  <si>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</si>
  <si>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</si>
  <si>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</si>
  <si>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</si>
  <si>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</si>
  <si>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</si>
  <si>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</si>
  <si>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</si>
  <si>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</si>
  <si>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</si>
  <si>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</si>
  <si>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</si>
  <si>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</si>
  <si>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</si>
  <si>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</si>
  <si>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</si>
  <si>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</si>
  <si>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</si>
  <si>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</si>
  <si>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</si>
  <si>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</si>
  <si>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</si>
  <si>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</si>
  <si>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</si>
  <si>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</si>
  <si>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</si>
  <si>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</si>
  <si>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</si>
  <si>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</si>
  <si>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</si>
  <si>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</si>
  <si>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</si>
  <si>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</si>
  <si>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</si>
  <si>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</si>
  <si>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</si>
  <si>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</si>
  <si>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</si>
  <si>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</si>
  <si>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</si>
  <si>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</si>
  <si>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</si>
  <si>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</si>
  <si>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</si>
  <si>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</si>
  <si>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</si>
  <si>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</si>
  <si>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</si>
  <si>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</si>
  <si>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</si>
  <si>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</si>
  <si>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</si>
  <si>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</si>
  <si>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</si>
  <si>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</si>
  <si>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</si>
  <si>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</si>
  <si>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</si>
  <si>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</si>
  <si>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</si>
  <si>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</si>
  <si>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</si>
  <si>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</si>
  <si>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</si>
  <si>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</si>
  <si>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</si>
  <si>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</si>
  <si>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</si>
  <si>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</si>
  <si>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</si>
  <si>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</si>
  <si>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</si>
  <si>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</si>
  <si>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</si>
  <si>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</si>
  <si>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</si>
  <si>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</si>
  <si>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</si>
  <si>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</si>
  <si>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</si>
  <si>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</si>
  <si>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</si>
  <si>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</si>
  <si>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</si>
  <si>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</si>
  <si>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</si>
  <si>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</si>
  <si>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</si>
  <si>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</si>
  <si>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</si>
  <si>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</si>
  <si>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</si>
  <si>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</si>
  <si>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</si>
  <si>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</si>
  <si>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</si>
  <si>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</si>
  <si>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</si>
  <si>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</si>
  <si>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</si>
  <si>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</si>
  <si>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</si>
  <si>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</si>
  <si>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</si>
  <si>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</si>
  <si>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</si>
  <si>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</si>
  <si>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</si>
  <si>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</si>
  <si>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</si>
  <si>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</si>
  <si>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</si>
  <si>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</si>
  <si>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</si>
  <si>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</si>
  <si>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</si>
  <si>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</si>
  <si>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</si>
  <si>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</si>
  <si>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</si>
  <si>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</si>
  <si>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</si>
  <si>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</si>
  <si>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</si>
  <si>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</si>
  <si>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</si>
  <si>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</si>
  <si>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</si>
  <si>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</si>
  <si>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</si>
  <si>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</si>
  <si>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</si>
  <si>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</si>
  <si>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</si>
  <si>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</si>
  <si>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</si>
  <si>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</si>
  <si>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</si>
  <si>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</si>
  <si>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</si>
  <si>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</si>
  <si>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</si>
  <si>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</si>
  <si>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</si>
  <si>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</si>
  <si>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</si>
  <si>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</si>
  <si>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</si>
  <si>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</si>
  <si>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</si>
  <si>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</si>
  <si>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</si>
  <si>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</si>
  <si>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</si>
  <si>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</si>
  <si>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</si>
  <si>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</si>
  <si>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</si>
  <si>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</si>
  <si>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</si>
  <si>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</si>
  <si>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</si>
  <si>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</si>
  <si>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</si>
  <si>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</si>
  <si>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</si>
  <si>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</si>
  <si>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</si>
  <si>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</si>
  <si>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</si>
  <si>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</si>
  <si>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</si>
  <si>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</si>
  <si>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</si>
  <si>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</si>
  <si>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</si>
  <si>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</si>
  <si>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</si>
  <si>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</si>
  <si>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</si>
  <si>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</si>
  <si>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</si>
  <si>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</si>
  <si>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</si>
  <si>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</si>
  <si>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</si>
  <si>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</si>
  <si>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</si>
  <si>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</si>
  <si>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</si>
  <si>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</si>
  <si>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</si>
  <si>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</si>
  <si>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</si>
  <si>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</si>
  <si>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</si>
  <si>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</si>
  <si>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</si>
  <si>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</si>
  <si>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</si>
  <si>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</si>
  <si>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</si>
  <si>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</si>
  <si>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</si>
  <si>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</si>
  <si>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</si>
  <si>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</si>
  <si>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</si>
  <si>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</si>
  <si>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</si>
  <si>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</si>
  <si>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</si>
  <si>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</si>
  <si>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</si>
  <si>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</si>
  <si>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</si>
  <si>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</si>
  <si>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</si>
  <si>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</si>
  <si>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</si>
  <si>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</si>
  <si>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</si>
  <si>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</si>
  <si>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</si>
  <si>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</si>
  <si>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</si>
  <si>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</si>
  <si>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</si>
  <si>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</si>
  <si>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</si>
  <si>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</si>
  <si>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</si>
  <si>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</si>
  <si>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</si>
  <si>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</si>
  <si>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</si>
  <si>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</si>
  <si>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</si>
  <si>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</si>
  <si>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</si>
  <si>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</si>
  <si>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</si>
  <si>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</si>
  <si>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</si>
  <si>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</si>
  <si>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</si>
  <si>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</si>
  <si>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</si>
  <si>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</si>
  <si>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</si>
  <si>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</si>
  <si>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</si>
  <si>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</si>
  <si>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</si>
  <si>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</si>
  <si>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</si>
  <si>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</si>
  <si>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</si>
  <si>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</si>
  <si>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</si>
  <si>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</si>
  <si>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</si>
  <si>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</si>
  <si>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</si>
  <si>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</si>
  <si>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</si>
  <si>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</si>
  <si>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</si>
  <si>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</si>
  <si>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</si>
  <si>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</si>
  <si>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</si>
  <si>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</si>
  <si>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</si>
  <si>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</si>
  <si>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</si>
  <si>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</si>
  <si>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</si>
  <si>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</si>
  <si>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</si>
  <si>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</si>
  <si>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</si>
  <si>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</si>
  <si>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</si>
  <si>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</si>
  <si>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</si>
  <si>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</si>
  <si>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</si>
  <si>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</si>
  <si>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</si>
  <si>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</si>
  <si>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</si>
  <si>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</si>
  <si>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</si>
  <si>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</si>
  <si>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</si>
  <si>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</si>
  <si>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</si>
  <si>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</si>
  <si>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</si>
  <si>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</si>
  <si>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</si>
  <si>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</si>
  <si>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</si>
  <si>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</si>
  <si>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</si>
  <si>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</si>
  <si>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</si>
  <si>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</si>
  <si>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</si>
  <si>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</si>
  <si>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</si>
  <si>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</si>
  <si>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</si>
  <si>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</si>
  <si>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</si>
  <si>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</si>
  <si>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</si>
  <si>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</si>
  <si>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</si>
  <si>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</si>
  <si>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</si>
  <si>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</si>
  <si>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</si>
  <si>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</si>
  <si>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</si>
  <si>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</si>
  <si>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</si>
  <si>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</si>
  <si>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</si>
  <si>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</si>
  <si>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</si>
  <si>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</si>
  <si>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</si>
  <si>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</si>
  <si>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</si>
  <si>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</si>
  <si>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</si>
  <si>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</si>
  <si>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</si>
  <si>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</si>
  <si>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</si>
  <si>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</si>
  <si>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</si>
  <si>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</si>
  <si>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</si>
  <si>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</si>
  <si>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</si>
  <si>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</si>
  <si>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</si>
  <si>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</si>
  <si>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</si>
  <si>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</si>
  <si>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</si>
  <si>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</si>
  <si>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</si>
  <si>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</si>
  <si>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</si>
  <si>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</si>
  <si>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</si>
  <si>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</si>
  <si>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</si>
  <si>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</si>
  <si>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</si>
  <si>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</si>
  <si>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</si>
  <si>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</si>
  <si>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</si>
  <si>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</si>
  <si>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</si>
  <si>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</si>
  <si>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</si>
  <si>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</si>
  <si>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</si>
  <si>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</si>
  <si>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</si>
  <si>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</si>
  <si>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</si>
  <si>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</si>
  <si>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</si>
  <si>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</si>
  <si>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</si>
  <si>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</si>
  <si>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</si>
  <si>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</si>
  <si>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</si>
  <si>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</si>
  <si>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</si>
  <si>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</si>
  <si>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</si>
  <si>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</si>
  <si>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</si>
  <si>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</si>
  <si>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</si>
  <si>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</si>
  <si>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</si>
  <si>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</si>
  <si>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</si>
  <si>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</si>
  <si>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</si>
  <si>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</si>
  <si>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</si>
  <si>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</si>
  <si>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</si>
  <si>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</si>
  <si>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</si>
  <si>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</si>
  <si>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</si>
  <si>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</si>
  <si>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</si>
  <si>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</si>
  <si>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</si>
  <si>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</si>
  <si>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</si>
  <si>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</si>
  <si>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</si>
  <si>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</si>
  <si>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</si>
  <si>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</si>
  <si>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</si>
  <si>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</si>
  <si>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</si>
  <si>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</si>
  <si>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</si>
  <si>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</si>
  <si>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</si>
  <si>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</si>
  <si>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</si>
  <si>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</si>
  <si>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</si>
  <si>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</si>
  <si>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</si>
  <si>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</si>
  <si>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</si>
  <si>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</si>
  <si>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</si>
  <si>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</si>
  <si>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</si>
  <si>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</si>
  <si>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</si>
  <si>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</si>
  <si>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</si>
  <si>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</si>
  <si>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</si>
  <si>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</si>
  <si>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</si>
  <si>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</si>
  <si>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</si>
  <si>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</si>
  <si>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</si>
  <si>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</si>
  <si>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</si>
  <si>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</si>
  <si>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</si>
  <si>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</si>
  <si>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</si>
  <si>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</si>
  <si>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</si>
  <si>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</si>
  <si>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</si>
  <si>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</si>
  <si>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</si>
  <si>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</si>
  <si>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</si>
  <si>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</si>
  <si>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</si>
  <si>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</si>
  <si>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</si>
  <si>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</si>
  <si>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</si>
  <si>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</si>
  <si>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</si>
  <si>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</si>
  <si>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</si>
  <si>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</si>
  <si>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</si>
  <si>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</si>
  <si>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</si>
  <si>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</si>
  <si>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</si>
  <si>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</si>
  <si>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</si>
  <si>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</si>
  <si>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</si>
  <si>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</si>
  <si>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</si>
  <si>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</si>
  <si>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</si>
  <si>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</si>
  <si>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</si>
  <si>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</si>
  <si>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</si>
  <si>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</si>
  <si>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</si>
  <si>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</si>
  <si>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</si>
  <si>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</si>
  <si>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</si>
  <si>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</si>
  <si>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</si>
  <si>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</si>
  <si>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</si>
  <si>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</si>
  <si>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</si>
  <si>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</si>
  <si>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</si>
  <si>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</si>
  <si>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</si>
  <si>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</si>
  <si>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</si>
  <si>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</si>
  <si>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</si>
  <si>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</si>
  <si>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</si>
  <si>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</si>
  <si>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</si>
  <si>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</si>
  <si>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</si>
  <si>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</si>
  <si>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</si>
  <si>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</si>
  <si>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</si>
  <si>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</si>
  <si>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</si>
  <si>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</si>
  <si>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</si>
  <si>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</si>
  <si>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</si>
  <si>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</si>
  <si>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</si>
  <si>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</si>
  <si>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</si>
  <si>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</si>
  <si>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</si>
  <si>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</si>
  <si>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</si>
  <si>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</si>
  <si>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</si>
  <si>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</si>
  <si>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</si>
  <si>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</si>
  <si>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</si>
  <si>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</si>
  <si>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</si>
  <si>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</si>
  <si>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</si>
  <si>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</si>
  <si>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</si>
  <si>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</si>
  <si>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</si>
  <si>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</si>
  <si>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</si>
  <si>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</si>
  <si>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</si>
  <si>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</si>
  <si>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</si>
  <si>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</si>
  <si>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</si>
  <si>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</si>
  <si>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</si>
  <si>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</si>
  <si>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</si>
  <si>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</si>
  <si>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</si>
  <si>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</si>
  <si>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</si>
  <si>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</si>
  <si>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</si>
  <si>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</si>
  <si>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</si>
  <si>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</si>
  <si>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</si>
  <si>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</si>
  <si>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</si>
  <si>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</si>
  <si>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</si>
  <si>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</si>
  <si>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</si>
  <si>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</si>
  <si>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</si>
  <si>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</si>
  <si>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</si>
  <si>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</si>
  <si>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</si>
  <si>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</si>
  <si>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</si>
  <si>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</si>
  <si>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</si>
  <si>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</si>
  <si>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</si>
  <si>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</si>
  <si>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</si>
  <si>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</si>
  <si>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</si>
  <si>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</si>
  <si>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</si>
  <si>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</si>
  <si>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</si>
  <si>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</si>
  <si>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</si>
  <si>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</si>
  <si>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</si>
  <si>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</si>
  <si>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</si>
  <si>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</si>
  <si>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</si>
  <si>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</si>
  <si>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</si>
  <si>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</si>
  <si>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</si>
  <si>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</si>
  <si>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</si>
  <si>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</si>
  <si>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</si>
  <si>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</si>
  <si>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</si>
  <si>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</si>
  <si>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</si>
  <si>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</si>
  <si>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</si>
  <si>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</si>
  <si>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</si>
  <si>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</si>
  <si>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</si>
  <si>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</si>
  <si>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</si>
  <si>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</si>
  <si>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</si>
  <si>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</si>
  <si>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</si>
  <si>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</si>
  <si>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</si>
  <si>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</si>
  <si>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</si>
  <si>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</si>
  <si>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</si>
  <si>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</si>
  <si>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</si>
  <si>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</si>
  <si>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</si>
  <si>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</si>
  <si>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</si>
  <si>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</si>
  <si>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</si>
  <si>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</si>
  <si>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</si>
  <si>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</si>
  <si>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</si>
  <si>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</si>
  <si>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</si>
  <si>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</si>
  <si>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</si>
  <si>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</si>
  <si>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</si>
  <si>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</si>
  <si>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</si>
  <si>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</si>
  <si>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</si>
  <si>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</si>
  <si>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</si>
  <si>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</si>
  <si>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</si>
  <si>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</si>
  <si>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</si>
  <si>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</si>
  <si>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</si>
  <si>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</si>
  <si>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</si>
  <si>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</si>
  <si>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</si>
  <si>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</si>
  <si>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</si>
  <si>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</si>
  <si>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</si>
  <si>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</si>
  <si>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</si>
  <si>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</si>
  <si>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</si>
  <si>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</si>
  <si>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</si>
  <si>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</si>
  <si>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</si>
  <si>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</si>
  <si>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</si>
  <si>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</si>
  <si>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</si>
  <si>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</si>
  <si>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</si>
  <si>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</si>
  <si>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</si>
  <si>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</si>
  <si>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</si>
  <si>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</si>
  <si>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</si>
  <si>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</si>
  <si>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</si>
  <si>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</si>
  <si>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</si>
  <si>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</si>
  <si>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</si>
  <si>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</si>
  <si>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</si>
  <si>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</si>
  <si>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</si>
  <si>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</si>
  <si>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</si>
  <si>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</si>
  <si>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</si>
  <si>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</si>
  <si>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</si>
  <si>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</si>
  <si>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</si>
  <si>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</si>
  <si>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</si>
  <si>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</si>
  <si>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</si>
  <si>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</si>
  <si>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</si>
  <si>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</si>
  <si>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</si>
  <si>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</si>
  <si>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</si>
  <si>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</si>
  <si>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</si>
  <si>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</si>
  <si>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</si>
  <si>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</si>
  <si>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</si>
  <si>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</si>
  <si>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</si>
  <si>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</si>
  <si>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</si>
  <si>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</si>
  <si>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</si>
  <si>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</si>
  <si>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</si>
  <si>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</si>
  <si>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</si>
  <si>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</si>
  <si>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</si>
  <si>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</si>
  <si>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</si>
  <si>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</si>
  <si>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</si>
  <si>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</si>
  <si>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</si>
  <si>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</si>
  <si>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</si>
  <si>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</si>
  <si>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</si>
  <si>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</si>
  <si>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</si>
  <si>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</si>
  <si>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</si>
  <si>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</si>
  <si>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</si>
  <si>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</si>
  <si>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</si>
  <si>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</si>
  <si>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</si>
  <si>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</si>
  <si>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</si>
  <si>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</si>
  <si>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</si>
  <si>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</si>
  <si>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</si>
  <si>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</si>
  <si>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</si>
  <si>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</si>
  <si>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</si>
  <si>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</si>
  <si>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</si>
  <si>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</si>
  <si>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</si>
  <si>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</si>
  <si>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</si>
  <si>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</si>
  <si>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</si>
  <si>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</si>
  <si>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</si>
  <si>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</si>
  <si>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</si>
  <si>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</si>
  <si>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</si>
  <si>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</si>
  <si>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</si>
  <si>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</si>
  <si>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</si>
  <si>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</si>
  <si>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</si>
  <si>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</si>
  <si>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</si>
  <si>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</si>
  <si>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</si>
  <si>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</si>
  <si>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</si>
  <si>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</si>
  <si>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</si>
  <si>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</si>
  <si>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</si>
  <si>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</si>
  <si>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</si>
  <si>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</si>
  <si>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</si>
  <si>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</si>
  <si>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</si>
  <si>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</si>
  <si>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</si>
  <si>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</si>
  <si>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</si>
  <si>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</si>
  <si>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</si>
  <si>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</si>
  <si>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</si>
  <si>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</si>
  <si>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</si>
  <si>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</si>
  <si>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</si>
  <si>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</si>
  <si>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</si>
  <si>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</si>
  <si>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</si>
  <si>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</si>
  <si>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</si>
  <si>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</si>
  <si>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</si>
  <si>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</si>
  <si>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</si>
  <si>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</si>
  <si>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</si>
  <si>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</si>
  <si>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</si>
  <si>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</si>
  <si>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</si>
  <si>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</si>
  <si>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</si>
  <si>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</si>
  <si>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</si>
  <si>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</si>
  <si>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</si>
  <si>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</si>
  <si>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</si>
  <si>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</si>
  <si>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</si>
  <si>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</si>
  <si>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</si>
  <si>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</si>
  <si>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</si>
  <si>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</si>
  <si>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</si>
  <si>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</si>
  <si>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</si>
  <si>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</si>
  <si>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</si>
  <si>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</si>
  <si>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</si>
  <si>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</si>
  <si>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</si>
  <si>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</si>
  <si>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</si>
  <si>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</si>
  <si>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</si>
  <si>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</si>
  <si>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</si>
  <si>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</si>
  <si>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</si>
  <si>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</si>
  <si>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</si>
  <si>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</si>
  <si>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</si>
  <si>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</si>
  <si>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</si>
  <si>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</si>
  <si>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</si>
  <si>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</si>
  <si>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</si>
  <si>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</si>
  <si>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</si>
  <si>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</si>
  <si>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</si>
  <si>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</si>
  <si>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</si>
  <si>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</si>
  <si>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</si>
  <si>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</si>
  <si>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</si>
  <si>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</si>
  <si>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</si>
  <si>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</si>
  <si>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</si>
  <si>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</si>
  <si>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</si>
  <si>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</si>
  <si>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</si>
  <si>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</si>
  <si>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</si>
  <si>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</si>
  <si>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</si>
  <si>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</si>
  <si>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</si>
  <si>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</si>
  <si>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</si>
  <si>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</si>
  <si>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</si>
  <si>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</si>
  <si>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</si>
  <si>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</si>
  <si>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</si>
  <si>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</si>
  <si>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</si>
  <si>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</si>
  <si>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</si>
  <si>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</si>
  <si>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</si>
  <si>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</si>
  <si>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</si>
  <si>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</si>
  <si>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</si>
  <si>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</si>
  <si>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</si>
  <si>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</si>
  <si>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</si>
  <si>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</si>
  <si>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</si>
  <si>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</si>
  <si>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</si>
  <si>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</si>
  <si>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</si>
  <si>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</si>
  <si>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</si>
  <si>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</si>
  <si>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</si>
  <si>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</si>
  <si>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</si>
  <si>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</si>
  <si>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</si>
  <si>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</si>
  <si>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</si>
  <si>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</si>
  <si>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</si>
  <si>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</si>
  <si>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</si>
  <si>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</si>
  <si>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</si>
  <si>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</si>
  <si>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</si>
  <si>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</si>
  <si>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</si>
  <si>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</si>
  <si>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</si>
  <si>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</si>
  <si>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</si>
  <si>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</si>
  <si>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</si>
  <si>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</si>
  <si>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</si>
  <si>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</si>
  <si>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</si>
  <si>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</si>
  <si>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</si>
  <si>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</si>
  <si>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</si>
  <si>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</si>
  <si>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</si>
  <si>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</si>
  <si>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</si>
  <si>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</si>
  <si>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</si>
  <si>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</si>
  <si>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</si>
  <si>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</si>
  <si>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</si>
  <si>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</si>
  <si>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</si>
  <si>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</si>
  <si>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</si>
  <si>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</si>
  <si>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</si>
  <si>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</si>
  <si>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</si>
  <si>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</si>
  <si>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</si>
  <si>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</si>
  <si>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</si>
  <si>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</si>
  <si>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</si>
  <si>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</si>
  <si>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</si>
  <si>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</si>
  <si>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</si>
  <si>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</si>
  <si>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</si>
  <si>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</si>
  <si>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</si>
  <si>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</si>
  <si>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</si>
  <si>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</si>
  <si>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</si>
  <si>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</si>
  <si>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</si>
  <si>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</si>
  <si>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</si>
  <si>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</si>
  <si>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</si>
  <si>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</si>
  <si>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</si>
  <si>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</si>
  <si>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</si>
  <si>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</si>
  <si>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</si>
  <si>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</si>
  <si>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</si>
  <si>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</si>
  <si>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</si>
  <si>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</si>
  <si>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</si>
  <si>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</si>
  <si>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</si>
  <si>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</si>
  <si>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</si>
  <si>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</si>
  <si>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</si>
  <si>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</si>
  <si>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</si>
  <si>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</si>
  <si>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</si>
  <si>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</si>
  <si>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</si>
  <si>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</si>
  <si>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</si>
  <si>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</si>
  <si>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</si>
  <si>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</si>
  <si>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</si>
  <si>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</si>
  <si>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</si>
  <si>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</si>
  <si>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</si>
  <si>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</si>
  <si>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</si>
  <si>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</si>
  <si>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</si>
  <si>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</si>
  <si>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</si>
  <si>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</si>
  <si>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</si>
  <si>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</si>
  <si>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</si>
  <si>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</si>
  <si>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</si>
  <si>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</si>
  <si>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</si>
  <si>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</si>
  <si>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</si>
  <si>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</si>
  <si>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</si>
  <si>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</si>
  <si>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</si>
  <si>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</si>
  <si>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</si>
  <si>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</si>
  <si>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</si>
  <si>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</si>
  <si>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</si>
  <si>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</si>
  <si>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</si>
  <si>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</si>
  <si>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</si>
  <si>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</si>
  <si>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</si>
  <si>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</si>
  <si>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</si>
  <si>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</si>
  <si>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</si>
  <si>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</si>
  <si>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</si>
  <si>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</si>
  <si>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</si>
  <si>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</si>
  <si>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</si>
  <si>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</si>
  <si>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</si>
  <si>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</si>
  <si>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</si>
  <si>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</si>
  <si>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</si>
  <si>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</si>
  <si>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</si>
  <si>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</si>
  <si>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</si>
  <si>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</si>
  <si>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</si>
  <si>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</si>
  <si>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</si>
  <si>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</si>
  <si>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</si>
  <si>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</si>
  <si>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</si>
  <si>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</si>
  <si>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</si>
  <si>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</si>
  <si>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</si>
  <si>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</si>
  <si>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</si>
  <si>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</si>
  <si>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</si>
  <si>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</si>
  <si>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</si>
  <si>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</si>
  <si>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</si>
  <si>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</si>
  <si>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</si>
  <si>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</si>
  <si>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</si>
  <si>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</si>
  <si>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</si>
  <si>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</si>
  <si>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</si>
  <si>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</si>
  <si>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</si>
  <si>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</si>
  <si>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</si>
  <si>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</si>
  <si>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</si>
  <si>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</si>
  <si>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</si>
  <si>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</si>
  <si>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</si>
  <si>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</si>
  <si>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</si>
  <si>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</si>
  <si>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</si>
  <si>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</si>
  <si>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</si>
  <si>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</si>
  <si>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</si>
  <si>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</si>
  <si>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</si>
  <si>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</si>
  <si>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</si>
  <si>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</si>
  <si>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</si>
  <si>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</si>
  <si>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</si>
  <si>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</si>
  <si>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</si>
  <si>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</si>
  <si>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</si>
  <si>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</si>
  <si>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</si>
  <si>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</si>
  <si>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</si>
  <si>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</si>
  <si>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</si>
  <si>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</si>
  <si>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</si>
  <si>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</si>
  <si>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</si>
  <si>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</si>
  <si>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</si>
  <si>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</si>
  <si>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</si>
  <si>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</si>
  <si>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</si>
  <si>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</si>
  <si>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</si>
  <si>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</si>
  <si>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</si>
  <si>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</si>
  <si>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</si>
  <si>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</si>
  <si>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</si>
  <si>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</si>
  <si>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</si>
  <si>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</si>
  <si>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</si>
  <si>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</si>
  <si>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</si>
  <si>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</si>
  <si>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</si>
  <si>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</si>
  <si>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</si>
  <si>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</si>
  <si>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</si>
  <si>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</si>
  <si>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</si>
  <si>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</si>
  <si>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</si>
  <si>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</si>
  <si>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</si>
  <si>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</si>
  <si>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</si>
  <si>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</si>
  <si>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</si>
  <si>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</si>
  <si>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</si>
  <si>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</si>
  <si>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</si>
  <si>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</si>
  <si>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</si>
  <si>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</si>
  <si>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</si>
  <si>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</si>
  <si>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</si>
  <si>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</si>
  <si>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</si>
  <si>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</si>
  <si>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</si>
  <si>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</si>
  <si>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</si>
  <si>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</si>
  <si>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</si>
  <si>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</si>
  <si>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</si>
  <si>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</si>
  <si>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</si>
  <si>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</si>
  <si>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</si>
  <si>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</si>
  <si>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</si>
  <si>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</si>
  <si>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</si>
  <si>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</si>
  <si>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</si>
  <si>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</si>
  <si>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</si>
  <si>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</si>
  <si>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</si>
  <si>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</si>
  <si>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</si>
  <si>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</si>
  <si>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</si>
  <si>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</si>
  <si>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</si>
  <si>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</si>
  <si>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</si>
  <si>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</si>
  <si>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</si>
  <si>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</si>
  <si>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</si>
  <si>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</si>
  <si>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</si>
  <si>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</si>
  <si>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</si>
  <si>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</si>
  <si>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</si>
  <si>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</si>
  <si>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</si>
  <si>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</si>
  <si>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</si>
  <si>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</si>
  <si>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</si>
  <si>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</si>
  <si>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</si>
  <si>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</si>
  <si>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</si>
  <si>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</si>
  <si>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</si>
  <si>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</si>
  <si>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</si>
  <si>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</si>
  <si>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</si>
  <si>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</si>
  <si>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</si>
  <si>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</si>
  <si>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</si>
  <si>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</si>
  <si>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</si>
  <si>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</si>
  <si>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</si>
  <si>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</si>
  <si>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</si>
  <si>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</si>
  <si>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</si>
  <si>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</si>
  <si>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</si>
  <si>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</si>
  <si>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</si>
  <si>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</si>
  <si>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</si>
  <si>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</si>
  <si>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</si>
  <si>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</si>
  <si>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</si>
  <si>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</si>
  <si>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</si>
  <si>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</si>
  <si>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</si>
  <si>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</si>
  <si>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</si>
  <si>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</si>
  <si>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</si>
  <si>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</si>
  <si>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</si>
  <si>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</si>
  <si>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</si>
  <si>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</si>
  <si>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</si>
  <si>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</si>
  <si>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</si>
  <si>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</si>
  <si>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</si>
  <si>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</si>
  <si>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</si>
  <si>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</si>
  <si>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</si>
  <si>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</si>
  <si>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</si>
  <si>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</si>
  <si>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</si>
  <si>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</si>
  <si>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</si>
  <si>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</si>
  <si>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</si>
  <si>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</si>
  <si>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</si>
  <si>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</si>
  <si>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</si>
  <si>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</si>
  <si>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</si>
  <si>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</si>
  <si>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</si>
  <si>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</si>
  <si>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</si>
  <si>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</si>
  <si>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</si>
  <si>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</si>
  <si>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</si>
  <si>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</si>
  <si>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</si>
  <si>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</si>
  <si>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</si>
  <si>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</si>
  <si>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</si>
  <si>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</si>
  <si>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</si>
  <si>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</si>
  <si>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</si>
  <si>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</si>
  <si>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</si>
  <si>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</si>
  <si>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</si>
  <si>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</si>
  <si>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</si>
  <si>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</si>
  <si>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</si>
  <si>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</si>
  <si>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</si>
  <si>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</si>
  <si>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</si>
  <si>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</si>
  <si>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</si>
  <si>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</si>
  <si>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</si>
  <si>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</si>
  <si>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</si>
  <si>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</si>
  <si>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</si>
  <si>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</si>
  <si>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</si>
  <si>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</si>
  <si>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</si>
  <si>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</si>
  <si>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</si>
  <si>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</si>
  <si>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</si>
  <si>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</si>
  <si>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</si>
  <si>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</si>
  <si>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</si>
  <si>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</si>
  <si>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</si>
  <si>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</si>
  <si>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</si>
  <si>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</si>
  <si>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</si>
  <si>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</si>
  <si>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</si>
  <si>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</si>
  <si>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</si>
  <si>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</si>
  <si>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</si>
  <si>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</si>
  <si>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</si>
  <si>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</si>
  <si>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</si>
  <si>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</si>
  <si>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</si>
  <si>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</si>
  <si>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</si>
  <si>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</si>
  <si>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</si>
  <si>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</si>
  <si>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</si>
  <si>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</si>
  <si>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</si>
  <si>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</si>
  <si>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</si>
  <si>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</si>
  <si>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</si>
  <si>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</si>
  <si>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</si>
  <si>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</si>
  <si>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</si>
  <si>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</si>
  <si>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</si>
  <si>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</si>
  <si>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</si>
  <si>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</si>
  <si>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</si>
  <si>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</si>
  <si>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</si>
  <si>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</si>
  <si>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</si>
  <si>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</si>
  <si>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</si>
  <si>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</si>
  <si>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</si>
  <si>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</si>
  <si>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</si>
  <si>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</si>
  <si>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</si>
  <si>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</si>
  <si>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</si>
  <si>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</si>
  <si>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</si>
  <si>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</si>
  <si>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</si>
  <si>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</si>
  <si>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</si>
  <si>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</si>
  <si>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</si>
  <si>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</si>
  <si>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</si>
  <si>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</si>
  <si>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</si>
  <si>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</si>
  <si>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</si>
  <si>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</si>
  <si>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</si>
  <si>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</si>
  <si>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</si>
  <si>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</si>
  <si>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</si>
  <si>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</si>
  <si>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</si>
  <si>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</si>
  <si>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</si>
  <si>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</si>
  <si>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</si>
  <si>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</si>
  <si>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</si>
  <si>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</si>
  <si>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</si>
  <si>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</si>
  <si>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</si>
  <si>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</si>
  <si>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</si>
  <si>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</si>
  <si>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</si>
  <si>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</si>
  <si>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</si>
  <si>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</si>
  <si>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</si>
  <si>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</si>
  <si>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</si>
  <si>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</si>
  <si>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</si>
  <si>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</si>
  <si>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</si>
  <si>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</si>
  <si>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</si>
  <si>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</si>
  <si>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</si>
  <si>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</si>
  <si>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</si>
  <si>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</si>
  <si>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</si>
  <si>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</si>
  <si>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</si>
  <si>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</si>
  <si>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</si>
  <si>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</si>
  <si>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</si>
  <si>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</si>
  <si>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</si>
  <si>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</si>
  <si>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</si>
  <si>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</si>
  <si>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</si>
  <si>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</si>
  <si>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</si>
  <si>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</si>
  <si>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</si>
  <si>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</si>
  <si>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</si>
  <si>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</si>
  <si>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</si>
  <si>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</si>
  <si>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</si>
  <si>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</si>
  <si>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</si>
  <si>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</si>
  <si>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</si>
  <si>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</si>
  <si>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</si>
  <si>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</si>
  <si>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</si>
  <si>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</si>
  <si>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</si>
  <si>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</si>
  <si>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</si>
  <si>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</si>
  <si>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</si>
  <si>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</si>
  <si>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</si>
  <si>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</si>
  <si>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</si>
  <si>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</si>
  <si>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</si>
  <si>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</si>
  <si>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</si>
  <si>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</si>
  <si>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</si>
  <si>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</si>
  <si>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</si>
  <si>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</si>
  <si>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</si>
  <si>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</si>
  <si>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</si>
  <si>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</si>
  <si>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</si>
  <si>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</si>
  <si>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</si>
  <si>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</si>
  <si>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</si>
  <si>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</si>
  <si>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</si>
  <si>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</si>
  <si>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</si>
  <si>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</si>
  <si>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</si>
  <si>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</si>
  <si>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</si>
  <si>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</si>
  <si>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</si>
  <si>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</si>
  <si>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</si>
  <si>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</si>
  <si>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</si>
  <si>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</si>
  <si>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</si>
  <si>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</si>
  <si>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</si>
  <si>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</si>
  <si>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</si>
  <si>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</si>
  <si>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</si>
  <si>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</si>
  <si>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</si>
  <si>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</si>
  <si>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</si>
  <si>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</si>
  <si>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</si>
  <si>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</si>
  <si>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</si>
  <si>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</si>
  <si>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</si>
  <si>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</si>
  <si>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</si>
  <si>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</si>
  <si>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</si>
  <si>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</si>
  <si>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</si>
  <si>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</si>
  <si>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</si>
  <si>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</si>
  <si>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</si>
  <si>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</si>
  <si>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</si>
  <si>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</si>
  <si>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</si>
  <si>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</si>
  <si>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</si>
  <si>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</si>
  <si>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</si>
  <si>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</si>
  <si>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</si>
  <si>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</si>
  <si>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</si>
  <si>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</si>
  <si>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</si>
  <si>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</si>
  <si>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</si>
  <si>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</si>
  <si>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</si>
  <si>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</si>
  <si>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</si>
  <si>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</si>
  <si>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</si>
  <si>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</si>
  <si>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</si>
  <si>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</si>
  <si>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</si>
  <si>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</si>
  <si>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</si>
  <si>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</si>
  <si>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</si>
  <si>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</si>
  <si>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</si>
  <si>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</si>
  <si>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</si>
  <si>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</si>
  <si>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</si>
  <si>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</si>
  <si>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</si>
  <si>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</si>
  <si>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</si>
  <si>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</si>
  <si>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</si>
  <si>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</si>
  <si>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</si>
  <si>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</si>
  <si>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</si>
  <si>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</si>
  <si>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</si>
  <si>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</si>
  <si>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</si>
  <si>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</si>
  <si>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</si>
  <si>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</si>
  <si>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</si>
  <si>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</si>
  <si>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</si>
  <si>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</si>
  <si>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</si>
  <si>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</si>
  <si>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</si>
  <si>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</si>
  <si>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</si>
  <si>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</si>
  <si>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</si>
  <si>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</si>
  <si>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</si>
  <si>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</si>
  <si>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</si>
  <si>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</si>
  <si>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</si>
  <si>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</si>
  <si>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</si>
  <si>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</si>
  <si>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</si>
  <si>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</si>
  <si>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</si>
  <si>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</si>
  <si>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</si>
  <si>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</si>
  <si>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</si>
  <si>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</si>
  <si>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</si>
  <si>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</si>
  <si>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</si>
  <si>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</si>
  <si>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</si>
  <si>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</si>
  <si>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</si>
  <si>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</si>
  <si>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</si>
  <si>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</si>
  <si>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</si>
  <si>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</si>
  <si>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</si>
  <si>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</si>
  <si>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</si>
  <si>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</si>
  <si>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</si>
  <si>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</si>
  <si>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</si>
  <si>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</si>
  <si>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</si>
  <si>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</si>
  <si>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</si>
  <si>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</si>
  <si>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</si>
  <si>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</si>
  <si>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</si>
  <si>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</si>
  <si>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</si>
  <si>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</si>
  <si>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</si>
  <si>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</si>
  <si>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</si>
  <si>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</si>
  <si>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</si>
  <si>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</si>
  <si>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</si>
  <si>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</si>
  <si>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</si>
  <si>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</si>
  <si>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</si>
  <si>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</si>
  <si>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</si>
  <si>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</si>
  <si>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</si>
  <si>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</si>
  <si>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</si>
  <si>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</si>
  <si>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</si>
  <si>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</si>
  <si>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</si>
  <si>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</si>
  <si>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</si>
  <si>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</si>
  <si>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</si>
  <si>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</si>
  <si>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</si>
  <si>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</si>
  <si>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</si>
  <si>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</si>
  <si>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</si>
  <si>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</si>
  <si>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</si>
  <si>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</si>
  <si>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</si>
  <si>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</si>
  <si>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</si>
  <si>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</si>
  <si>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</si>
  <si>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</si>
  <si>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</si>
  <si>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</si>
  <si>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</si>
  <si>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</si>
  <si>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</si>
  <si>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</si>
  <si>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</si>
  <si>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</si>
  <si>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</si>
  <si>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</si>
  <si>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</si>
  <si>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</si>
  <si>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</si>
  <si>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</si>
  <si>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</si>
  <si>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</si>
  <si>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</si>
  <si>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</si>
  <si>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</si>
  <si>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</si>
  <si>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</si>
  <si>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</si>
  <si>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</si>
  <si>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</si>
  <si>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</si>
  <si>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</si>
  <si>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</si>
  <si>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</si>
  <si>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</si>
  <si>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</si>
  <si>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</si>
  <si>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</si>
  <si>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</si>
  <si>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</si>
  <si>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</si>
  <si>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</si>
  <si>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</si>
  <si>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</si>
  <si>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</si>
  <si>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</si>
  <si>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</si>
  <si>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</si>
  <si>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</si>
  <si>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</si>
  <si>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</si>
  <si>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</si>
  <si>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</si>
  <si>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</si>
  <si>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</si>
  <si>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</si>
  <si>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</si>
  <si>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</si>
  <si>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</si>
  <si>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</si>
  <si>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</si>
  <si>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</si>
  <si>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</si>
  <si>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</si>
  <si>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</si>
  <si>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</si>
  <si>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</si>
  <si>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</si>
  <si>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</si>
  <si>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</si>
  <si>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</si>
  <si>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</si>
  <si>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</si>
  <si>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</si>
  <si>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</si>
  <si>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</si>
  <si>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</si>
  <si>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</si>
  <si>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</si>
  <si>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</si>
  <si>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</si>
  <si>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</si>
  <si>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</si>
  <si>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</si>
  <si>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</si>
  <si>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</si>
  <si>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</si>
  <si>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</si>
  <si>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</si>
  <si>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</si>
  <si>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</si>
  <si>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</si>
  <si>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</si>
  <si>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</si>
  <si>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</si>
  <si>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</si>
  <si>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</si>
  <si>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</si>
  <si>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</si>
  <si>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</si>
  <si>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</si>
  <si>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</si>
  <si>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</si>
  <si>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</si>
  <si>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</si>
  <si>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</si>
  <si>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</si>
  <si>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</si>
  <si>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</si>
  <si>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</si>
  <si>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</si>
  <si>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</si>
  <si>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</si>
  <si>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</si>
  <si>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</si>
  <si>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</si>
  <si>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</si>
  <si>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</si>
  <si>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</si>
  <si>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</si>
  <si>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</si>
  <si>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</si>
  <si>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</si>
  <si>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</si>
  <si>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</si>
  <si>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</si>
  <si>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</si>
  <si>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</si>
  <si>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</si>
  <si>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</si>
  <si>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</si>
  <si>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</si>
  <si>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</si>
  <si>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</si>
  <si>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</si>
  <si>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</si>
  <si>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</si>
  <si>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</si>
  <si>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</si>
  <si>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</si>
  <si>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</si>
  <si>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</si>
  <si>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</si>
  <si>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</si>
  <si>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</si>
  <si>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</si>
  <si>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</si>
  <si>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</si>
  <si>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</si>
  <si>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</si>
  <si>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</si>
  <si>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</si>
  <si>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</si>
  <si>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</si>
  <si>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</si>
  <si>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</si>
  <si>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</si>
  <si>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</si>
  <si>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</si>
  <si>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</si>
  <si>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</si>
  <si>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</si>
  <si>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</si>
  <si>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</si>
  <si>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</si>
  <si>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</si>
  <si>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</si>
  <si>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</si>
  <si>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</si>
  <si>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</si>
  <si>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</si>
  <si>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</si>
  <si>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</si>
  <si>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</si>
  <si>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</si>
  <si>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</si>
  <si>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</si>
  <si>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</si>
  <si>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</si>
  <si>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</si>
  <si>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</si>
  <si>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</si>
  <si>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</si>
  <si>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</si>
  <si>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</si>
  <si>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</si>
  <si>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</si>
  <si>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</si>
  <si>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</si>
  <si>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</si>
  <si>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</si>
  <si>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</si>
  <si>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</si>
  <si>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</si>
  <si>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</si>
  <si>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</si>
  <si>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</si>
  <si>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</si>
  <si>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</si>
  <si>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</si>
  <si>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</si>
  <si>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</si>
  <si>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</si>
  <si>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</si>
  <si>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</si>
  <si>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</si>
  <si>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</si>
  <si>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</si>
  <si>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</si>
  <si>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</si>
  <si>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</si>
  <si>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</si>
  <si>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</si>
  <si>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</si>
  <si>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</si>
  <si>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</si>
  <si>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</si>
  <si>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</si>
  <si>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</si>
  <si>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</si>
  <si>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</si>
  <si>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</si>
  <si>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</si>
  <si>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</si>
  <si>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</si>
  <si>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</si>
  <si>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</si>
  <si>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</si>
  <si>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</si>
  <si>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</si>
  <si>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</si>
  <si>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</si>
  <si>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</si>
  <si>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</si>
  <si>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</si>
  <si>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</si>
  <si>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</si>
  <si>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</si>
  <si>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</si>
  <si>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</si>
  <si>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</si>
  <si>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</si>
  <si>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</si>
  <si>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</si>
  <si>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</si>
  <si>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</si>
  <si>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</si>
  <si>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</si>
  <si>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</si>
  <si>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</si>
  <si>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</si>
  <si>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</si>
  <si>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</si>
  <si>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</si>
  <si>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</si>
  <si>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</si>
  <si>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</si>
  <si>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</si>
  <si>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</si>
  <si>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</si>
  <si>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</si>
  <si>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</si>
  <si>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</si>
  <si>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</si>
  <si>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</si>
  <si>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</si>
  <si>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</si>
  <si>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</si>
  <si>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</si>
  <si>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</si>
  <si>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</si>
  <si>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</si>
  <si>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</si>
  <si>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</si>
  <si>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</si>
  <si>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</si>
  <si>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</si>
  <si>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</si>
  <si>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</si>
  <si>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</si>
  <si>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</si>
  <si>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</si>
  <si>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</si>
  <si>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</si>
  <si>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</si>
  <si>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</si>
  <si>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</si>
  <si>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</si>
  <si>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</si>
  <si>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</si>
  <si>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</si>
  <si>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</si>
  <si>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</si>
  <si>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</si>
  <si>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</si>
  <si>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</si>
  <si>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</si>
  <si>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</si>
  <si>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</si>
  <si>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</si>
  <si>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</si>
  <si>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</si>
  <si>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</si>
  <si>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</si>
  <si>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</si>
  <si>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</si>
  <si>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</si>
  <si>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</si>
  <si>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</si>
  <si>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</si>
  <si>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</si>
  <si>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</si>
  <si>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</si>
  <si>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</si>
  <si>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</si>
  <si>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</si>
  <si>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</si>
  <si>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</si>
  <si>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</si>
  <si>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</si>
  <si>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</si>
  <si>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</si>
  <si>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</si>
  <si>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</si>
  <si>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</si>
  <si>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</si>
  <si>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</si>
  <si>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</si>
  <si>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</si>
  <si>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</si>
  <si>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</si>
  <si>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</si>
  <si>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</si>
  <si>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</si>
  <si>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</si>
  <si>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</si>
  <si>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</si>
  <si>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</si>
  <si>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</si>
  <si>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</si>
  <si>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</si>
  <si>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</si>
  <si>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</si>
  <si>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</si>
  <si>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</si>
  <si>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</si>
  <si>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</si>
  <si>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</si>
  <si>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</si>
  <si>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</si>
  <si>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</si>
  <si>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</si>
  <si>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</si>
  <si>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</si>
  <si>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</si>
  <si>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</si>
  <si>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</si>
  <si>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</si>
  <si>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</si>
  <si>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</si>
  <si>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</si>
  <si>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</si>
  <si>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</si>
  <si>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</si>
  <si>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</si>
  <si>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</si>
  <si>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</si>
  <si>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</si>
  <si>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</si>
  <si>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</si>
  <si>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</si>
  <si>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</si>
  <si>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</si>
  <si>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</si>
  <si>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</si>
  <si>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</si>
  <si>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</si>
  <si>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</si>
  <si>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</si>
  <si>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</si>
  <si>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</si>
  <si>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</si>
  <si>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</si>
  <si>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</si>
  <si>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</si>
  <si>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</si>
  <si>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</si>
  <si>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</si>
  <si>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</si>
  <si>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</si>
  <si>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</si>
  <si>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</si>
  <si>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</si>
  <si>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</si>
  <si>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</si>
  <si>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</si>
  <si>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</si>
  <si>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</si>
  <si>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</si>
  <si>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</si>
  <si>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</si>
  <si>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</si>
  <si>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</si>
  <si>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</si>
  <si>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</si>
  <si>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</si>
  <si>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</si>
  <si>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</si>
  <si>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</si>
  <si>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</si>
  <si>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</si>
  <si>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</si>
  <si>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</si>
  <si>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</si>
  <si>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</si>
  <si>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</si>
  <si>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</si>
  <si>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</si>
  <si>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</si>
  <si>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</si>
  <si>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</si>
  <si>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</si>
  <si>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</si>
  <si>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</si>
  <si>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</si>
  <si>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</si>
  <si>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</si>
  <si>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</si>
  <si>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</si>
  <si>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</si>
  <si>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</si>
  <si>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</si>
  <si>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</si>
  <si>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</si>
  <si>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</si>
  <si>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</si>
  <si>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</si>
  <si>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</si>
  <si>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</si>
  <si>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</si>
  <si>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</si>
  <si>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</si>
  <si>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</si>
  <si>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</si>
  <si>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</si>
  <si>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</si>
  <si>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</si>
  <si>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</si>
  <si>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</si>
  <si>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</si>
  <si>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</si>
  <si>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</si>
  <si>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</si>
  <si>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</si>
  <si>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</si>
  <si>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</si>
  <si>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</si>
  <si>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</si>
  <si>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</si>
  <si>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</si>
  <si>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</si>
  <si>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</si>
  <si>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</si>
  <si>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</si>
  <si>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</si>
  <si>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</si>
  <si>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</si>
  <si>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</si>
  <si>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</si>
  <si>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</si>
  <si>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</si>
  <si>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</si>
  <si>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</si>
  <si>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</si>
  <si>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</si>
  <si>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</si>
  <si>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</si>
  <si>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</si>
  <si>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</si>
  <si>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</si>
  <si>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</si>
  <si>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</si>
  <si>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</si>
  <si>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</si>
  <si>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</si>
  <si>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</si>
  <si>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</si>
  <si>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</si>
  <si>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</si>
  <si>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</si>
  <si>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</si>
  <si>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</si>
  <si>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</si>
  <si>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</si>
  <si>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</si>
  <si>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</si>
  <si>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</si>
  <si>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</si>
  <si>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</si>
  <si>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</si>
  <si>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</si>
  <si>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</si>
  <si>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</si>
  <si>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</si>
  <si>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</si>
  <si>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</si>
  <si>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</si>
  <si>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</si>
  <si>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</si>
  <si>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</si>
  <si>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</si>
  <si>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</si>
  <si>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</si>
  <si>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</si>
  <si>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</si>
  <si>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</si>
  <si>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</si>
  <si>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</si>
  <si>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</si>
  <si>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</si>
  <si>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</si>
  <si>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</si>
  <si>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</si>
  <si>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</si>
  <si>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</si>
  <si>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</si>
  <si>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</si>
  <si>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</si>
  <si>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</si>
  <si>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</si>
  <si>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</si>
  <si>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</si>
  <si>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</si>
  <si>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</si>
  <si>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</si>
  <si>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</si>
  <si>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</si>
  <si>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</si>
  <si>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</si>
  <si>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</si>
  <si>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</si>
  <si>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</si>
  <si>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</si>
  <si>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</si>
  <si>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</si>
  <si>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</si>
  <si>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</si>
  <si>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</si>
  <si>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</si>
  <si>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</si>
  <si>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</si>
  <si>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</si>
  <si>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</si>
  <si>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</si>
  <si>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</si>
  <si>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</si>
  <si>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</si>
  <si>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</si>
  <si>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</si>
  <si>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</si>
  <si>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</si>
  <si>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</si>
  <si>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</si>
  <si>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</si>
  <si>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</si>
  <si>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</si>
  <si>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</si>
  <si>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</si>
  <si>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</si>
  <si>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</si>
  <si>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</si>
  <si>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</si>
  <si>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</si>
  <si>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</si>
  <si>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</si>
  <si>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</si>
  <si>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</si>
  <si>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</si>
  <si>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</si>
  <si>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</si>
  <si>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</si>
  <si>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</si>
  <si>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</si>
  <si>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</si>
  <si>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</si>
  <si>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</si>
  <si>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</si>
  <si>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</si>
  <si>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</si>
  <si>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</si>
  <si>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</si>
  <si>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</si>
  <si>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</si>
  <si>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</si>
  <si>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</si>
  <si>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</si>
  <si>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</si>
  <si>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</si>
  <si>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</si>
  <si>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</si>
  <si>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</si>
  <si>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</si>
  <si>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</si>
  <si>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</si>
  <si>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</si>
  <si>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</si>
  <si>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</si>
  <si>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</si>
  <si>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</si>
  <si>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</si>
  <si>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</si>
  <si>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</si>
  <si>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</si>
  <si>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</si>
  <si>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</si>
  <si>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</si>
  <si>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</si>
  <si>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</si>
  <si>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</si>
  <si>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</si>
  <si>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</si>
  <si>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</si>
  <si>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</si>
  <si>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</si>
  <si>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</si>
  <si>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</si>
  <si>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</si>
  <si>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</si>
  <si>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</si>
  <si>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</si>
  <si>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</si>
  <si>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</si>
  <si>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</si>
  <si>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</si>
  <si>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</si>
  <si>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</si>
  <si>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</si>
  <si>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</si>
  <si>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</si>
  <si>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</si>
  <si>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</si>
  <si>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</si>
  <si>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</si>
  <si>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</si>
  <si>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</si>
  <si>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</si>
  <si>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</si>
  <si>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</si>
  <si>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</si>
  <si>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</si>
  <si>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</si>
  <si>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</si>
  <si>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</si>
  <si>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</si>
  <si>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</si>
  <si>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</si>
  <si>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</si>
  <si>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</si>
  <si>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</si>
  <si>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</si>
  <si>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</si>
  <si>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</si>
  <si>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</si>
  <si>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</si>
  <si>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</si>
  <si>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</si>
  <si>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</si>
  <si>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</si>
  <si>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</si>
  <si>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</si>
  <si>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</si>
  <si>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</si>
  <si>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</si>
  <si>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</si>
  <si>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</si>
  <si>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</si>
  <si>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</si>
  <si>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</si>
  <si>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</si>
  <si>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</si>
  <si>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</si>
  <si>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</si>
  <si>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</si>
  <si>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</si>
  <si>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</si>
  <si>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</si>
  <si>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</si>
  <si>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</si>
  <si>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</si>
  <si>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</si>
  <si>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</si>
  <si>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</si>
  <si>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</si>
  <si>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</si>
  <si>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</si>
  <si>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</si>
  <si>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</si>
  <si>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</si>
  <si>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</si>
  <si>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</si>
  <si>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</si>
  <si>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</si>
  <si>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</si>
  <si>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</si>
  <si>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</si>
  <si>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</si>
  <si>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</si>
  <si>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</si>
  <si>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</si>
  <si>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</si>
  <si>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</si>
  <si>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</si>
  <si>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</si>
  <si>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</si>
  <si>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</si>
  <si>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</si>
  <si>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</si>
  <si>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</si>
  <si>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</si>
  <si>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</si>
  <si>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</si>
  <si>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</si>
  <si>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</si>
  <si>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</si>
  <si>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</si>
  <si>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</si>
  <si>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</si>
  <si>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</si>
  <si>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</si>
  <si>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</si>
  <si>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</si>
  <si>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</si>
  <si>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</si>
  <si>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</si>
  <si>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</si>
  <si>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</si>
  <si>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</si>
  <si>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</si>
  <si>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</si>
  <si>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</si>
  <si>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</si>
  <si>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</si>
  <si>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</si>
  <si>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</si>
  <si>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</si>
  <si>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</si>
  <si>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</si>
  <si>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</si>
  <si>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</si>
  <si>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</si>
  <si>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</si>
  <si>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</si>
  <si>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</si>
  <si>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</si>
  <si>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</si>
  <si>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</si>
  <si>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</si>
  <si>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</si>
  <si>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</si>
  <si>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</si>
  <si>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</si>
  <si>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</si>
  <si>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</si>
  <si>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</si>
  <si>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</si>
  <si>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</si>
  <si>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</si>
  <si>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</si>
  <si>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</si>
  <si>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</si>
  <si>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</si>
  <si>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</si>
  <si>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</si>
  <si>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</si>
  <si>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</si>
  <si>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</si>
  <si>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</si>
  <si>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</si>
  <si>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</si>
  <si>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</si>
  <si>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</si>
  <si>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</si>
  <si>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</si>
  <si>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</si>
  <si>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</si>
  <si>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</si>
  <si>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</si>
  <si>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</si>
  <si>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</si>
  <si>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</si>
  <si>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</si>
  <si>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</si>
  <si>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</si>
  <si>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</si>
  <si>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</si>
  <si>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</si>
  <si>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</si>
  <si>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</si>
  <si>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</si>
  <si>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</si>
  <si>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</si>
  <si>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</si>
  <si>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</si>
  <si>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</si>
  <si>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</si>
  <si>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</si>
  <si>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</si>
  <si>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</si>
  <si>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</si>
  <si>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</si>
  <si>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</si>
  <si>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</si>
  <si>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</si>
  <si>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</si>
  <si>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</si>
  <si>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</si>
  <si>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</si>
  <si>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</si>
  <si>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</si>
  <si>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</si>
  <si>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</si>
  <si>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</si>
  <si>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</si>
  <si>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</si>
  <si>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</si>
  <si>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</si>
  <si>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</si>
  <si>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</si>
  <si>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</si>
  <si>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</si>
  <si>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</si>
  <si>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</si>
  <si>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</si>
  <si>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</si>
  <si>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</si>
  <si>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</si>
  <si>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</si>
  <si>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</si>
  <si>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</si>
  <si>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</si>
  <si>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</si>
  <si>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</si>
  <si>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</si>
  <si>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</si>
  <si>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</si>
  <si>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</si>
  <si>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</si>
  <si>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</si>
  <si>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</si>
  <si>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</si>
  <si>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</si>
  <si>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</si>
  <si>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</si>
  <si>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</si>
  <si>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</si>
  <si>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</si>
  <si>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</si>
  <si>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</si>
  <si>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</si>
  <si>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</si>
  <si>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</si>
  <si>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</si>
  <si>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</si>
  <si>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</si>
  <si>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</si>
  <si>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</si>
  <si>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</si>
  <si>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</si>
  <si>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</si>
  <si>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</si>
  <si>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</si>
  <si>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</si>
  <si>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</si>
  <si>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</si>
  <si>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</si>
  <si>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</si>
  <si>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</si>
  <si>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</si>
  <si>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</si>
  <si>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</si>
  <si>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</si>
  <si>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</si>
  <si>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</si>
  <si>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</si>
  <si>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</si>
  <si>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</si>
  <si>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</si>
  <si>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</si>
  <si>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</si>
  <si>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</si>
  <si>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</si>
  <si>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</si>
  <si>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</si>
  <si>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</si>
  <si>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</si>
  <si>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</si>
  <si>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</si>
  <si>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</si>
  <si>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</si>
  <si>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</si>
  <si>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</si>
  <si>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</si>
  <si>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</si>
  <si>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</si>
  <si>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</si>
  <si>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</si>
  <si>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</si>
  <si>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</si>
  <si>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</si>
  <si>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</si>
  <si>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</si>
  <si>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</si>
  <si>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</si>
  <si>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</si>
  <si>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</si>
  <si>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</si>
  <si>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</si>
  <si>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</si>
  <si>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</si>
  <si>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</si>
  <si>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</si>
  <si>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</si>
  <si>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</si>
  <si>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</si>
  <si>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</si>
  <si>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</si>
  <si>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</si>
  <si>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</si>
  <si>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</si>
  <si>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</si>
  <si>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</si>
  <si>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</si>
  <si>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</si>
  <si>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</si>
  <si>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</si>
  <si>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</si>
  <si>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</si>
  <si>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</si>
  <si>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</si>
  <si>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</si>
  <si>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</si>
  <si>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</si>
  <si>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</si>
  <si>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</si>
  <si>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</si>
  <si>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</si>
  <si>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</si>
  <si>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</si>
  <si>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</si>
  <si>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</si>
  <si>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</si>
  <si>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</si>
  <si>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</si>
  <si>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</si>
  <si>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</si>
  <si>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</si>
  <si>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</si>
  <si>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</si>
  <si>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</si>
  <si>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</si>
  <si>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</si>
  <si>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</si>
  <si>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</si>
  <si>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</si>
  <si>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</si>
  <si>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</si>
  <si>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</si>
  <si>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</si>
  <si>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</si>
  <si>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</si>
  <si>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</si>
  <si>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</si>
  <si>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</si>
  <si>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</si>
  <si>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</si>
  <si>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</si>
  <si>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</si>
  <si>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</si>
  <si>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</si>
  <si>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</si>
  <si>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</si>
  <si>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</si>
  <si>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</si>
  <si>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</si>
  <si>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</si>
  <si>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</si>
  <si>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</si>
  <si>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</si>
  <si>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</si>
  <si>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</si>
  <si>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</si>
  <si>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</si>
  <si>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</si>
  <si>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</si>
  <si>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</si>
  <si>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</si>
  <si>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</si>
  <si>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</si>
  <si>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</si>
  <si>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</si>
  <si>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</si>
  <si>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</si>
  <si>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</si>
  <si>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</si>
  <si>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</si>
  <si>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</si>
  <si>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</si>
  <si>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</si>
  <si>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</si>
  <si>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</si>
  <si>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</si>
  <si>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</si>
  <si>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</si>
  <si>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</si>
  <si>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</si>
  <si>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</si>
  <si>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</si>
  <si>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</si>
  <si>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</si>
  <si>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</si>
  <si>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</si>
  <si>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</si>
  <si>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</si>
  <si>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</si>
  <si>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</si>
  <si>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</si>
  <si>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</si>
  <si>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</si>
  <si>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</si>
  <si>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</si>
  <si>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</si>
  <si>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</si>
  <si>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</si>
  <si>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</si>
  <si>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</si>
  <si>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</si>
  <si>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</si>
  <si>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</si>
  <si>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</si>
  <si>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</si>
  <si>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</si>
  <si>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</si>
  <si>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</si>
  <si>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</si>
  <si>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</si>
  <si>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</si>
  <si>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</si>
  <si>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</si>
  <si>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</si>
  <si>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</si>
  <si>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</si>
  <si>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</si>
  <si>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</si>
  <si>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</si>
  <si>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</si>
  <si>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</si>
  <si>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</si>
  <si>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</si>
  <si>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</si>
  <si>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</si>
  <si>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</si>
  <si>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</si>
  <si>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</si>
  <si>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</si>
  <si>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</si>
  <si>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</si>
  <si>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</si>
  <si>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</si>
  <si>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</si>
  <si>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</si>
  <si>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</si>
  <si>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</si>
  <si>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</si>
  <si>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</si>
  <si>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</si>
  <si>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</si>
  <si>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</si>
  <si>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</si>
  <si>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</si>
  <si>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</si>
  <si>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</si>
  <si>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</si>
  <si>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</si>
  <si>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</si>
  <si>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</si>
  <si>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</si>
  <si>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</si>
  <si>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</si>
  <si>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</si>
  <si>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</si>
  <si>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</si>
  <si>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</si>
  <si>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</si>
  <si>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</si>
  <si>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</si>
  <si>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</si>
  <si>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</si>
  <si>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</si>
  <si>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</si>
  <si>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</si>
  <si>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</si>
  <si>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</si>
  <si>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</si>
  <si>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</si>
  <si>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</si>
  <si>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</si>
  <si>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</si>
  <si>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</si>
  <si>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</si>
  <si>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</si>
  <si>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</si>
  <si>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</si>
  <si>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</si>
  <si>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</si>
  <si>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</si>
  <si>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</si>
  <si>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</si>
  <si>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</si>
  <si>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</si>
  <si>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</si>
  <si>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</si>
  <si>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</si>
  <si>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</si>
  <si>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</si>
  <si>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</si>
  <si>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</si>
  <si>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</si>
  <si>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</si>
  <si>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</si>
  <si>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</si>
  <si>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</si>
  <si>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</si>
  <si>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</si>
  <si>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</si>
  <si>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</si>
  <si>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</si>
  <si>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</si>
  <si>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</si>
  <si>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</si>
  <si>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</si>
  <si>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</si>
  <si>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</si>
  <si>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</si>
  <si>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</si>
  <si>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</si>
  <si>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</si>
  <si>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</si>
  <si>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</si>
  <si>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</si>
  <si>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</si>
  <si>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</si>
  <si>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</si>
  <si>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</si>
  <si>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</si>
  <si>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</si>
  <si>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</si>
  <si>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</si>
  <si>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</si>
  <si>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</si>
  <si>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</si>
  <si>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</si>
  <si>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</si>
  <si>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</si>
  <si>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</si>
  <si>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</si>
  <si>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</si>
  <si>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</si>
  <si>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</si>
  <si>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</si>
  <si>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</si>
  <si>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</si>
  <si>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</si>
  <si>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</si>
  <si>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</si>
  <si>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</si>
  <si>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</si>
  <si>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</si>
  <si>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</si>
  <si>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</si>
  <si>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</si>
  <si>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</si>
  <si>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</si>
  <si>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</si>
  <si>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</si>
  <si>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</si>
  <si>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</si>
  <si>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</si>
  <si>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</si>
  <si>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</si>
  <si>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</si>
  <si>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</si>
  <si>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</si>
  <si>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</si>
  <si>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</si>
  <si>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</si>
  <si>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</si>
  <si>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</si>
  <si>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</si>
  <si>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</si>
  <si>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</si>
  <si>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</si>
  <si>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</si>
  <si>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</si>
  <si>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</si>
  <si>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</si>
  <si>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</si>
  <si>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</si>
  <si>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</si>
  <si>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</si>
  <si>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</si>
  <si>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</si>
  <si>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</si>
  <si>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</si>
  <si>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</si>
  <si>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</si>
  <si>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</si>
  <si>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</si>
  <si>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</si>
  <si>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</si>
  <si>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</si>
  <si>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</si>
  <si>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</si>
  <si>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</si>
  <si>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</si>
  <si>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</si>
  <si>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</si>
  <si>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</si>
  <si>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</si>
  <si>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</si>
  <si>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</si>
  <si>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</si>
  <si>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</si>
  <si>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</si>
  <si>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</si>
  <si>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</si>
  <si>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</si>
  <si>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</si>
  <si>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</si>
  <si>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</si>
  <si>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</si>
  <si>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</si>
  <si>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</si>
  <si>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</si>
  <si>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</si>
  <si>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</si>
  <si>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</si>
  <si>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</si>
  <si>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</si>
  <si>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</si>
  <si>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</si>
  <si>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</si>
  <si>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</si>
  <si>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</si>
  <si>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</si>
  <si>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</si>
  <si>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</si>
  <si>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</si>
  <si>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</si>
  <si>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</si>
  <si>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</si>
  <si>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</si>
  <si>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</si>
  <si>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</si>
  <si>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</si>
  <si>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</si>
  <si>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</si>
  <si>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</si>
  <si>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</si>
  <si>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</si>
  <si>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</si>
  <si>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</si>
  <si>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</si>
  <si>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</si>
  <si>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</si>
  <si>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</si>
  <si>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</si>
  <si>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</si>
  <si>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</si>
  <si>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</si>
  <si>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</si>
  <si>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</si>
  <si>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</si>
  <si>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</si>
  <si>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</si>
  <si>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</si>
  <si>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</si>
  <si>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</si>
  <si>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</si>
  <si>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</si>
  <si>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</si>
  <si>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</si>
  <si>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</si>
  <si>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</si>
  <si>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</si>
  <si>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</si>
  <si>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</si>
  <si>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</si>
  <si>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</si>
  <si>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</si>
  <si>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</si>
  <si>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</si>
  <si>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</si>
  <si>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</si>
  <si>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</si>
  <si>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</si>
  <si>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</si>
  <si>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</si>
  <si>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</si>
  <si>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</si>
  <si>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</si>
  <si>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</si>
  <si>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</si>
  <si>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</si>
  <si>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</si>
  <si>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</si>
  <si>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</si>
  <si>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</si>
  <si>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</si>
  <si>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</si>
  <si>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</si>
  <si>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</si>
  <si>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</si>
  <si>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</si>
  <si>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</si>
  <si>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</si>
  <si>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</si>
  <si>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</si>
  <si>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</si>
  <si>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</si>
  <si>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</si>
  <si>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</si>
  <si>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</si>
  <si>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</si>
  <si>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</si>
  <si>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</si>
  <si>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</si>
  <si>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</si>
  <si>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</si>
  <si>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</si>
  <si>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</si>
  <si>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</si>
  <si>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</si>
  <si>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</si>
  <si>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</si>
  <si>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</si>
  <si>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</si>
  <si>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</si>
  <si>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</si>
  <si>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</si>
  <si>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</si>
  <si>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</si>
  <si>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</si>
  <si>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</si>
  <si>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</si>
  <si>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</si>
  <si>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</si>
  <si>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</si>
  <si>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</si>
  <si>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</si>
  <si>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</si>
  <si>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</si>
  <si>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</si>
  <si>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</si>
  <si>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</si>
  <si>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</si>
  <si>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</si>
  <si>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</si>
  <si>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</si>
  <si>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</si>
  <si>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</si>
  <si>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</si>
  <si>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</si>
  <si>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</si>
  <si>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</si>
  <si>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</si>
  <si>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</si>
  <si>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</si>
  <si>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</si>
  <si>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</si>
  <si>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</si>
  <si>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</si>
  <si>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</si>
  <si>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</si>
  <si>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</si>
  <si>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</si>
  <si>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</si>
  <si>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</si>
  <si>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</si>
  <si>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</si>
  <si>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</si>
  <si>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</si>
  <si>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</si>
  <si>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</si>
  <si>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</si>
  <si>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</si>
  <si>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</si>
  <si>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</si>
  <si>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</si>
  <si>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</si>
  <si>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</si>
  <si>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</si>
  <si>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</si>
  <si>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</si>
  <si>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</si>
  <si>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</si>
  <si>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</si>
  <si>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</si>
  <si>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</si>
  <si>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</si>
  <si>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</si>
  <si>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</si>
  <si>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</si>
  <si>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</si>
  <si>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</si>
  <si>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</si>
  <si>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</si>
  <si>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</si>
  <si>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</si>
  <si>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</si>
  <si>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</si>
  <si>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</si>
  <si>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</si>
  <si>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</si>
  <si>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</si>
  <si>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</si>
  <si>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</si>
  <si>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</si>
  <si>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</si>
  <si>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</si>
  <si>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</si>
  <si>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</si>
  <si>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</si>
  <si>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</si>
  <si>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</si>
  <si>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</si>
  <si>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</si>
  <si>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</si>
  <si>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</si>
  <si>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</si>
  <si>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</si>
  <si>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</si>
  <si>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</si>
  <si>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</si>
  <si>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</si>
  <si>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</si>
  <si>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</si>
  <si>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</si>
  <si>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</si>
  <si>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</si>
  <si>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</si>
  <si>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</si>
  <si>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</si>
  <si>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</si>
  <si>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</si>
  <si>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</si>
  <si>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</si>
  <si>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</si>
  <si>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</si>
  <si>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</si>
  <si>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</si>
  <si>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</si>
  <si>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</si>
  <si>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</si>
  <si>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</si>
  <si>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</si>
  <si>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</si>
  <si>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</si>
  <si>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</si>
  <si>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</si>
  <si>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</si>
  <si>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</si>
  <si>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</si>
  <si>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</si>
  <si>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</si>
  <si>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</si>
  <si>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</si>
  <si>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</si>
  <si>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</si>
  <si>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</si>
  <si>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</si>
  <si>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</si>
  <si>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</si>
  <si>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</si>
  <si>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</si>
  <si>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</si>
  <si>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</si>
  <si>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</si>
  <si>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</si>
  <si>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</si>
  <si>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</si>
  <si>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</si>
  <si>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</si>
  <si>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</si>
  <si>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</si>
  <si>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</si>
  <si>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</si>
  <si>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</si>
  <si>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</si>
  <si>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</si>
  <si>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</si>
  <si>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</si>
  <si>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</si>
  <si>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</si>
  <si>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</si>
  <si>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</si>
  <si>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</si>
  <si>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</si>
  <si>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</si>
  <si>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</si>
  <si>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</si>
  <si>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</si>
  <si>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</si>
  <si>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</si>
  <si>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</si>
  <si>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</si>
  <si>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</si>
  <si>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</si>
  <si>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</si>
  <si>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</si>
  <si>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</si>
  <si>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</si>
  <si>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</si>
  <si>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</si>
  <si>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</si>
  <si>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</si>
  <si>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</si>
  <si>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</si>
  <si>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</si>
  <si>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</si>
  <si>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</si>
  <si>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</si>
  <si>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</si>
  <si>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</si>
  <si>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</si>
  <si>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</si>
  <si>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</si>
  <si>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</si>
  <si>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</si>
  <si>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</si>
  <si>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</si>
  <si>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</si>
  <si>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</si>
  <si>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</si>
  <si>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</si>
  <si>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</si>
  <si>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</si>
  <si>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</si>
  <si>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</si>
  <si>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</si>
  <si>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</si>
  <si>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</si>
  <si>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</si>
  <si>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</si>
  <si>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</si>
  <si>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</si>
  <si>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</si>
  <si>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</si>
  <si>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</si>
  <si>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</si>
  <si>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</si>
  <si>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</si>
  <si>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</si>
  <si>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</si>
  <si>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</si>
  <si>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</si>
  <si>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</si>
  <si>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</si>
  <si>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</si>
  <si>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</si>
  <si>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</si>
  <si>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</si>
  <si>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</si>
  <si>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</si>
  <si>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</si>
  <si>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</si>
  <si>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</si>
  <si>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</si>
  <si>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</si>
  <si>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</si>
  <si>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</si>
  <si>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</si>
  <si>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</si>
  <si>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</si>
  <si>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</si>
  <si>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</si>
  <si>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</si>
  <si>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</si>
  <si>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</si>
  <si>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</si>
  <si>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</si>
  <si>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</si>
  <si>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</si>
  <si>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</si>
  <si>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</si>
  <si>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</si>
  <si>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</si>
  <si>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</si>
  <si>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</si>
  <si>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</si>
  <si>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</si>
  <si>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</si>
  <si>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</si>
  <si>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</si>
  <si>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</si>
  <si>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</si>
  <si>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</si>
  <si>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</si>
  <si>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</si>
  <si>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</si>
  <si>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</si>
  <si>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</si>
  <si>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</si>
  <si>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</si>
  <si>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</si>
  <si>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</si>
  <si>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</si>
  <si>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</si>
  <si>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</si>
  <si>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</si>
  <si>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</si>
  <si>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</si>
  <si>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</si>
  <si>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</si>
  <si>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</si>
  <si>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</si>
  <si>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</si>
  <si>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</si>
  <si>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</si>
  <si>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</si>
  <si>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</si>
  <si>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</si>
  <si>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</si>
  <si>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</si>
  <si>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</si>
  <si>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</si>
  <si>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</si>
  <si>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</si>
  <si>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</si>
  <si>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</si>
  <si>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</si>
  <si>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</si>
  <si>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</si>
  <si>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</si>
  <si>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</si>
  <si>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</si>
  <si>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</si>
  <si>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</si>
  <si>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</si>
  <si>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</si>
  <si>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</si>
  <si>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</si>
  <si>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</si>
  <si>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</si>
  <si>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</si>
  <si>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</si>
  <si>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</si>
  <si>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</si>
  <si>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</si>
  <si>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</si>
  <si>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</si>
  <si>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</si>
  <si>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</si>
  <si>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</si>
  <si>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</si>
  <si>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</si>
  <si>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</si>
  <si>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</si>
  <si>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</si>
  <si>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</si>
  <si>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</si>
  <si>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</si>
  <si>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</si>
  <si>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</si>
  <si>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</si>
  <si>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</si>
  <si>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</si>
  <si>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</si>
  <si>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</si>
  <si>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</si>
  <si>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</si>
  <si>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</si>
  <si>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</si>
  <si>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</si>
  <si>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</si>
  <si>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</si>
  <si>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</si>
  <si>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</si>
  <si>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</si>
  <si>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</si>
  <si>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</si>
  <si>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</si>
  <si>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</si>
  <si>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</si>
  <si>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</si>
  <si>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</si>
  <si>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</si>
  <si>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</si>
  <si>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</si>
  <si>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</si>
  <si>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</si>
  <si>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</si>
  <si>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</si>
  <si>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</si>
  <si>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</si>
  <si>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</si>
  <si>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</si>
  <si>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</si>
  <si>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</si>
  <si>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</si>
  <si>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</si>
  <si>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</si>
  <si>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</si>
  <si>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</si>
  <si>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</si>
  <si>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</si>
  <si>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</si>
  <si>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</si>
  <si>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</si>
  <si>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</si>
  <si>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</si>
  <si>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</si>
  <si>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</si>
  <si>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</si>
  <si>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</si>
  <si>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</si>
  <si>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</si>
  <si>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</si>
  <si>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</si>
  <si>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</si>
  <si>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</si>
  <si>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</si>
  <si>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</si>
  <si>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</si>
  <si>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</si>
  <si>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</si>
  <si>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</si>
  <si>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</si>
  <si>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</si>
  <si>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</si>
  <si>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</si>
  <si>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</si>
  <si>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</si>
  <si>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</si>
  <si>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</si>
  <si>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</si>
  <si>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</si>
  <si>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</si>
  <si>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</si>
  <si>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</si>
  <si>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</si>
  <si>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</si>
  <si>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</si>
  <si>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</si>
  <si>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</si>
  <si>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</si>
  <si>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</si>
  <si>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</si>
  <si>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</si>
  <si>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</si>
  <si>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</si>
  <si>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</si>
  <si>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</si>
  <si>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</si>
  <si>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</si>
  <si>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</si>
  <si>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</si>
  <si>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</si>
  <si>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</si>
  <si>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</si>
  <si>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</si>
  <si>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</si>
  <si>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</si>
  <si>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</si>
  <si>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</si>
  <si>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</si>
  <si>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</si>
  <si>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</si>
  <si>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</si>
  <si>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</si>
  <si>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</si>
  <si>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</si>
  <si>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</si>
  <si>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</si>
  <si>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</si>
  <si>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</si>
  <si>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</si>
  <si>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</si>
  <si>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</si>
  <si>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</si>
  <si>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</si>
  <si>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</si>
  <si>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</si>
  <si>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</si>
  <si>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</si>
  <si>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</si>
  <si>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</si>
  <si>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</si>
  <si>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</si>
  <si>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</si>
  <si>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</si>
  <si>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</si>
  <si>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</si>
  <si>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</si>
  <si>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</si>
  <si>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</si>
  <si>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</si>
  <si>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</si>
  <si>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</si>
  <si>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</si>
  <si>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</si>
  <si>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</si>
  <si>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</si>
  <si>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</si>
  <si>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</si>
  <si>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</si>
  <si>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</si>
  <si>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</si>
  <si>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</si>
  <si>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</si>
  <si>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</si>
  <si>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</si>
  <si>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</si>
  <si>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</si>
  <si>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</si>
  <si>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</si>
  <si>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</si>
  <si>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</si>
  <si>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</si>
  <si>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</si>
  <si>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</si>
  <si>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</si>
  <si>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</si>
  <si>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</si>
  <si>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</si>
  <si>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</si>
  <si>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</si>
  <si>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</si>
  <si>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</si>
  <si>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</si>
  <si>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</si>
  <si>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</si>
  <si>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</si>
  <si>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</si>
  <si>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</si>
  <si>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</si>
  <si>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</si>
  <si>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</si>
  <si>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</si>
  <si>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</si>
  <si>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</si>
  <si>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</si>
  <si>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</si>
  <si>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</si>
  <si>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</si>
  <si>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</si>
  <si>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</si>
  <si>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</si>
  <si>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</si>
  <si>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</si>
  <si>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</si>
  <si>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</si>
  <si>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</si>
  <si>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</si>
  <si>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</si>
  <si>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</si>
  <si>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</si>
  <si>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</si>
  <si>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</si>
  <si>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</si>
  <si>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</si>
  <si>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</si>
  <si>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</si>
  <si>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</si>
  <si>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</si>
  <si>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</si>
  <si>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</si>
  <si>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</si>
  <si>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</si>
  <si>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</si>
  <si>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</si>
  <si>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</si>
  <si>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</si>
  <si>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</si>
  <si>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</si>
  <si>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</si>
  <si>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</si>
  <si>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</si>
  <si>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</si>
  <si>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</si>
  <si>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</si>
  <si>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</si>
  <si>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</si>
  <si>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</si>
  <si>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</si>
  <si>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</si>
  <si>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</si>
  <si>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</si>
  <si>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</si>
  <si>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</si>
  <si>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</si>
  <si>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</si>
  <si>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</si>
  <si>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</si>
  <si>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</si>
  <si>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</si>
  <si>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</si>
  <si>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</si>
  <si>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</si>
  <si>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</si>
  <si>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</si>
  <si>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</si>
  <si>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</si>
  <si>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</si>
  <si>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</si>
  <si>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</si>
  <si>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</si>
  <si>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</si>
  <si>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</si>
  <si>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</si>
  <si>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</si>
  <si>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</si>
  <si>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</si>
  <si>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</si>
  <si>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</si>
  <si>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</si>
  <si>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</si>
  <si>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</si>
  <si>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</si>
  <si>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</si>
  <si>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</si>
  <si>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</si>
  <si>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</si>
  <si>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</si>
  <si>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</si>
  <si>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</si>
  <si>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</si>
  <si>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</si>
  <si>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</si>
  <si>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</si>
  <si>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</si>
  <si>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</si>
  <si>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</si>
  <si>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</si>
  <si>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</si>
  <si>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</si>
  <si>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</si>
  <si>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</si>
  <si>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</si>
  <si>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</si>
  <si>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</si>
  <si>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</si>
  <si>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</si>
  <si>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</si>
  <si>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</si>
  <si>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</si>
  <si>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</si>
  <si>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</si>
  <si>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</si>
  <si>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</si>
  <si>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</si>
  <si>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</si>
  <si>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</si>
  <si>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</si>
  <si>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</si>
  <si>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</si>
  <si>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</si>
  <si>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</si>
  <si>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</si>
  <si>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</si>
  <si>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</si>
  <si>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</si>
  <si>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</si>
  <si>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</si>
  <si>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</si>
  <si>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</si>
  <si>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</si>
  <si>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</si>
  <si>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</si>
  <si>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</si>
  <si>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</si>
  <si>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</si>
  <si>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</si>
  <si>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</si>
  <si>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</si>
  <si>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</si>
  <si>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</si>
  <si>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</si>
  <si>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</si>
  <si>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</si>
  <si>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</si>
  <si>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</si>
  <si>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</si>
  <si>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</si>
  <si>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</si>
  <si>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</si>
  <si>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</si>
  <si>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</si>
  <si>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</si>
  <si>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</si>
  <si>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</si>
  <si>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</si>
  <si>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</si>
  <si>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</si>
  <si>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</si>
  <si>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</si>
  <si>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</si>
  <si>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</si>
  <si>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</si>
  <si>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</si>
  <si>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</si>
  <si>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</si>
  <si>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</si>
  <si>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</si>
  <si>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</si>
  <si>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</si>
  <si>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</si>
  <si>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</si>
  <si>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</si>
  <si>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</si>
  <si>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</si>
  <si>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</si>
  <si>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</si>
  <si>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</si>
  <si>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</si>
  <si>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</si>
  <si>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</si>
  <si>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</si>
  <si>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</si>
  <si>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</si>
  <si>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</si>
  <si>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</si>
  <si>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</si>
  <si>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</si>
  <si>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</si>
  <si>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</si>
  <si>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</si>
  <si>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</si>
  <si>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</si>
  <si>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</si>
  <si>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</si>
  <si>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</si>
  <si>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</si>
  <si>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</si>
  <si>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</si>
  <si>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</si>
  <si>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</si>
  <si>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</si>
  <si>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</si>
  <si>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</si>
  <si>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</si>
  <si>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</si>
  <si>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</si>
  <si>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</si>
  <si>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</si>
  <si>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</si>
  <si>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</si>
  <si>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</si>
  <si>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</si>
  <si>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</si>
  <si>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</si>
  <si>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</si>
  <si>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</si>
  <si>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</si>
  <si>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</si>
  <si>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</si>
  <si>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</si>
  <si>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</si>
  <si>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</si>
  <si>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</si>
  <si>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</si>
  <si>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</si>
  <si>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</si>
  <si>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</si>
  <si>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</si>
  <si>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</si>
  <si>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</si>
  <si>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</si>
  <si>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</si>
  <si>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</si>
  <si>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</si>
  <si>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</si>
  <si>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</si>
  <si>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</si>
  <si>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</si>
  <si>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</si>
  <si>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</si>
  <si>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</si>
  <si>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</si>
  <si>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</si>
  <si>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</si>
  <si>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</si>
  <si>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</si>
  <si>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</si>
  <si>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</si>
  <si>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</si>
  <si>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</si>
  <si>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</si>
  <si>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</si>
  <si>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</si>
  <si>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</si>
  <si>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</si>
  <si>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</si>
  <si>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</si>
  <si>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</si>
  <si>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</si>
  <si>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</si>
  <si>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</si>
  <si>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</si>
  <si>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</si>
  <si>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</si>
  <si>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</si>
  <si>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</si>
  <si>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</si>
  <si>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</si>
  <si>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</si>
  <si>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</si>
  <si>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</si>
  <si>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</si>
  <si>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</si>
  <si>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</si>
  <si>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</si>
  <si>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</si>
  <si>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</si>
  <si>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</si>
  <si>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</si>
  <si>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</si>
  <si>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</si>
  <si>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</si>
  <si>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</si>
  <si>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</si>
  <si>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</si>
  <si>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</si>
  <si>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</si>
  <si>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</si>
  <si>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</si>
  <si>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</si>
  <si>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</si>
  <si>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</si>
  <si>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</si>
  <si>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</si>
  <si>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</si>
  <si>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</si>
  <si>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</si>
  <si>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</si>
  <si>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</si>
  <si>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</si>
  <si>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</si>
  <si>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</si>
  <si>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</si>
  <si>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</si>
  <si>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</si>
  <si>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</si>
  <si>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</si>
  <si>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</si>
  <si>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</si>
  <si>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</si>
  <si>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</si>
  <si>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</si>
  <si>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</si>
  <si>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</si>
  <si>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</si>
  <si>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</si>
  <si>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</si>
  <si>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</si>
  <si>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</si>
  <si>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</si>
  <si>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</si>
  <si>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</si>
  <si>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</si>
  <si>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</si>
  <si>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</si>
  <si>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</si>
  <si>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</si>
  <si>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</si>
  <si>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</si>
  <si>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</si>
  <si>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</si>
  <si>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</si>
  <si>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</si>
  <si>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</si>
  <si>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</si>
  <si>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</si>
  <si>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</si>
  <si>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</si>
  <si>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</si>
  <si>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</si>
  <si>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</si>
  <si>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</si>
  <si>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</si>
  <si>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</si>
  <si>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</si>
  <si>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</si>
  <si>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</si>
  <si>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</si>
  <si>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</si>
  <si>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</si>
  <si>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</si>
  <si>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</si>
  <si>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</si>
  <si>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</si>
  <si>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</si>
  <si>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</si>
  <si>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</si>
  <si>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</si>
  <si>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</si>
  <si>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</si>
  <si>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</si>
  <si>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</si>
  <si>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</si>
  <si>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</si>
  <si>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</si>
  <si>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</si>
  <si>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</si>
  <si>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</si>
  <si>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</si>
  <si>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</si>
  <si>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</si>
  <si>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</si>
  <si>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</si>
  <si>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</si>
  <si>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</si>
  <si>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</si>
  <si>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</si>
  <si>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</si>
  <si>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</si>
  <si>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</si>
  <si>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</si>
  <si>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</si>
  <si>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</si>
  <si>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</si>
  <si>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</si>
  <si>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</si>
  <si>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</si>
  <si>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</si>
  <si>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</si>
  <si>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</si>
  <si>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</si>
  <si>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</si>
  <si>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</si>
  <si>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</si>
  <si>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</si>
  <si>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</si>
  <si>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</si>
  <si>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</si>
  <si>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</si>
  <si>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</si>
  <si>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</si>
  <si>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</si>
  <si>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</si>
  <si>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</si>
  <si>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</si>
  <si>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</si>
  <si>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</si>
  <si>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</si>
  <si>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</si>
  <si>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</si>
  <si>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</si>
  <si>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</si>
  <si>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</si>
  <si>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</si>
  <si>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</si>
  <si>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</si>
  <si>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</si>
  <si>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</si>
  <si>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</si>
  <si>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</si>
  <si>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</si>
  <si>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</si>
  <si>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</si>
  <si>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</si>
  <si>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</si>
  <si>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</si>
  <si>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</si>
  <si>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</si>
  <si>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</si>
  <si>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</si>
  <si>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</si>
  <si>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</si>
  <si>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</si>
  <si>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</si>
  <si>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</si>
  <si>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</si>
  <si>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</si>
  <si>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</si>
  <si>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</si>
  <si>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</si>
  <si>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</si>
  <si>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</si>
  <si>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</si>
  <si>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</si>
  <si>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</si>
  <si>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</si>
  <si>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</si>
  <si>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</si>
  <si>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</si>
  <si>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</si>
  <si>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</si>
  <si>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</si>
  <si>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</si>
  <si>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</si>
  <si>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</si>
  <si>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</si>
  <si>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</si>
  <si>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</si>
  <si>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</si>
  <si>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</si>
  <si>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</si>
  <si>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</si>
  <si>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</si>
  <si>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</si>
  <si>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</si>
  <si>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</si>
  <si>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</si>
  <si>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</si>
  <si>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</si>
  <si>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</si>
  <si>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</si>
  <si>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</si>
  <si>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</si>
  <si>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</si>
  <si>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</si>
  <si>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</si>
  <si>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</si>
  <si>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</si>
  <si>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</si>
  <si>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</si>
  <si>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</si>
  <si>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</si>
  <si>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</si>
  <si>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</si>
  <si>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</si>
  <si>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</si>
  <si>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</si>
  <si>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</si>
  <si>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</si>
  <si>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</si>
  <si>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</si>
  <si>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</si>
  <si>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</si>
  <si>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</si>
  <si>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</si>
  <si>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</si>
  <si>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</si>
  <si>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</si>
  <si>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</si>
  <si>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</si>
  <si>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</si>
  <si>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</si>
  <si>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</si>
  <si>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</si>
  <si>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</si>
  <si>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</si>
  <si>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</si>
  <si>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</si>
  <si>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</si>
  <si>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</si>
  <si>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</si>
  <si>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</si>
  <si>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</si>
  <si>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</si>
  <si>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</si>
  <si>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</si>
  <si>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</si>
  <si>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</si>
  <si>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</si>
  <si>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</si>
  <si>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</si>
  <si>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</si>
  <si>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</si>
  <si>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</si>
  <si>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</si>
  <si>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</si>
  <si>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</si>
  <si>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</si>
  <si>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</si>
  <si>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</si>
  <si>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</si>
  <si>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</si>
  <si>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</si>
  <si>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</si>
  <si>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</si>
  <si>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</si>
  <si>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</si>
  <si>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</si>
  <si>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</si>
  <si>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</si>
  <si>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</si>
  <si>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</si>
  <si>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</si>
  <si>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</si>
  <si>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</si>
  <si>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</si>
  <si>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</si>
  <si>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</si>
  <si>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</si>
  <si>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</si>
  <si>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</si>
  <si>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</si>
  <si>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</si>
  <si>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</si>
  <si>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</si>
  <si>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</si>
  <si>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</si>
  <si>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</si>
  <si>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</si>
  <si>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</si>
  <si>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</si>
  <si>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</si>
  <si>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</si>
  <si>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</si>
  <si>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</si>
  <si>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</si>
  <si>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</si>
  <si>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</si>
  <si>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</si>
  <si>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</si>
  <si>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</si>
  <si>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</si>
  <si>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</si>
  <si>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</si>
  <si>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</si>
  <si>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</si>
  <si>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</si>
  <si>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</si>
  <si>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</si>
  <si>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</si>
  <si>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</si>
  <si>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</si>
  <si>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</si>
  <si>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</si>
  <si>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</si>
  <si>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</si>
  <si>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</si>
  <si>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</si>
  <si>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</si>
  <si>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</si>
  <si>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</si>
  <si>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</si>
  <si>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</si>
  <si>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</si>
  <si>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</si>
  <si>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</si>
  <si>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</si>
  <si>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</si>
  <si>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</si>
  <si>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</si>
  <si>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</si>
  <si>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</si>
  <si>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</si>
  <si>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</si>
  <si>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</si>
  <si>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</si>
  <si>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</si>
  <si>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</si>
  <si>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</si>
  <si>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</si>
  <si>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</si>
  <si>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</si>
  <si>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</si>
  <si>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</si>
  <si>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</si>
  <si>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</si>
  <si>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</si>
  <si>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</si>
  <si>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</si>
  <si>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</si>
  <si>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</si>
  <si>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</si>
  <si>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</si>
  <si>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</si>
  <si>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</si>
  <si>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</si>
  <si>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</si>
  <si>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</si>
  <si>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</si>
  <si>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</si>
  <si>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</si>
  <si>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</si>
  <si>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</si>
  <si>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</si>
  <si>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</si>
  <si>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</si>
  <si>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</si>
  <si>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</si>
  <si>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</si>
  <si>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</si>
  <si>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</si>
  <si>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</si>
  <si>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</si>
  <si>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</si>
  <si>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</si>
  <si>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</si>
  <si>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</si>
  <si>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</si>
  <si>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</si>
  <si>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</si>
  <si>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</si>
  <si>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</si>
  <si>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</si>
  <si>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</si>
  <si>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</si>
  <si>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</si>
  <si>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</si>
  <si>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</si>
  <si>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</si>
  <si>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</si>
  <si>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</si>
  <si>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</si>
  <si>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</si>
  <si>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</si>
  <si>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</si>
  <si>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</si>
  <si>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</si>
  <si>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</si>
  <si>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</si>
  <si>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</si>
  <si>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</si>
  <si>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</si>
  <si>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</si>
  <si>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</si>
  <si>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</si>
  <si>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</si>
  <si>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</si>
  <si>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</si>
  <si>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</si>
  <si>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</si>
  <si>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</si>
  <si>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</si>
  <si>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</si>
  <si>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</si>
  <si>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</si>
  <si>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</si>
  <si>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</si>
  <si>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</si>
  <si>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</si>
  <si>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</si>
  <si>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</si>
  <si>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</si>
  <si>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</si>
  <si>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</si>
  <si>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</si>
  <si>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</si>
  <si>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</si>
  <si>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</si>
  <si>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</si>
  <si>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</si>
  <si>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</si>
  <si>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</si>
  <si>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</si>
  <si>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</si>
  <si>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</si>
  <si>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</si>
  <si>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</si>
  <si>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</si>
  <si>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</si>
  <si>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</si>
  <si>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</si>
  <si>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</si>
  <si>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</si>
  <si>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</si>
  <si>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</si>
  <si>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</si>
  <si>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</si>
  <si>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</si>
  <si>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</si>
  <si>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</si>
  <si>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</si>
  <si>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</si>
  <si>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</si>
  <si>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</si>
  <si>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</si>
  <si>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</si>
  <si>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</si>
  <si>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</si>
  <si>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</si>
  <si>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</si>
  <si>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</si>
  <si>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</si>
  <si>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</si>
  <si>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</si>
  <si>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</si>
  <si>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</si>
  <si>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</si>
  <si>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</si>
  <si>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</si>
  <si>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</si>
  <si>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</si>
  <si>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</si>
  <si>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</si>
  <si>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</si>
  <si>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</si>
  <si>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</si>
  <si>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</si>
  <si>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</si>
  <si>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</si>
  <si>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</si>
  <si>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</si>
  <si>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</si>
  <si>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</si>
  <si>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</si>
  <si>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</si>
  <si>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</si>
  <si>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</si>
  <si>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</si>
  <si>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</si>
  <si>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</si>
  <si>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</si>
  <si>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</si>
  <si>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</si>
  <si>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</si>
  <si>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</si>
  <si>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</si>
  <si>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</si>
  <si>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</si>
  <si>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</si>
  <si>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</si>
  <si>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</si>
  <si>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</si>
  <si>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</si>
  <si>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</si>
  <si>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</si>
  <si>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</si>
  <si>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</si>
  <si>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</si>
  <si>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</si>
  <si>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</si>
  <si>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</si>
  <si>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</si>
  <si>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</si>
  <si>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</si>
  <si>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</si>
  <si>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</si>
  <si>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</si>
  <si>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</si>
  <si>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</si>
  <si>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</si>
  <si>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</si>
  <si>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</si>
  <si>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</si>
  <si>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</si>
  <si>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</si>
  <si>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</si>
  <si>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</si>
  <si>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</si>
  <si>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</si>
  <si>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</si>
  <si>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</si>
  <si>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</si>
  <si>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</si>
  <si>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</si>
  <si>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</si>
  <si>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</si>
  <si>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</si>
  <si>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</si>
  <si>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</si>
  <si>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</si>
  <si>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</si>
  <si>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</si>
  <si>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</si>
  <si>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</si>
  <si>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</si>
  <si>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</si>
  <si>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</si>
  <si>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</si>
  <si>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</si>
  <si>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</si>
  <si>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</si>
  <si>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</si>
  <si>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</si>
  <si>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</si>
  <si>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</si>
  <si>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</si>
  <si>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</si>
  <si>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</si>
  <si>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</si>
  <si>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</si>
  <si>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</si>
  <si>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</si>
  <si>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</si>
  <si>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</si>
  <si>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</si>
  <si>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</si>
  <si>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</si>
  <si>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</si>
  <si>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</si>
  <si>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</si>
  <si>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</si>
  <si>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</si>
  <si>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</si>
  <si>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</si>
  <si>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</si>
  <si>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</si>
  <si>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</si>
  <si>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</si>
  <si>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</si>
  <si>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</si>
  <si>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</si>
  <si>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</si>
  <si>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</si>
  <si>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</si>
  <si>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</si>
  <si>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</si>
  <si>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</si>
  <si>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</si>
  <si>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</si>
  <si>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</si>
  <si>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</si>
  <si>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</si>
  <si>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</si>
  <si>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</si>
  <si>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</si>
  <si>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</si>
  <si>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</si>
  <si>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</si>
  <si>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</si>
  <si>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</si>
  <si>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</si>
  <si>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</si>
  <si>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</si>
  <si>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</si>
  <si>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</si>
  <si>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</si>
  <si>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</si>
  <si>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</si>
  <si>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</si>
  <si>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</si>
  <si>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</si>
  <si>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</si>
  <si>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</si>
  <si>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</si>
  <si>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</si>
  <si>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</si>
  <si>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</si>
  <si>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</si>
  <si>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</si>
  <si>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</si>
  <si>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</si>
  <si>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</si>
  <si>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</si>
  <si>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</si>
  <si>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</si>
  <si>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</si>
  <si>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</si>
  <si>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</si>
  <si>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</si>
  <si>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</si>
  <si>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</si>
  <si>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</si>
  <si>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</si>
  <si>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</si>
  <si>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</si>
  <si>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</si>
  <si>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</si>
  <si>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</si>
  <si>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</si>
  <si>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</si>
  <si>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</si>
  <si>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</si>
  <si>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</si>
  <si>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</si>
  <si>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</si>
  <si>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</si>
  <si>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</si>
  <si>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</si>
  <si>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</si>
  <si>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</si>
  <si>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</si>
  <si>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</si>
  <si>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</si>
  <si>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</si>
  <si>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</si>
  <si>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</si>
  <si>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</si>
  <si>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</si>
  <si>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</si>
  <si>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</si>
  <si>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</si>
  <si>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</si>
  <si>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</si>
  <si>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</si>
  <si>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</si>
  <si>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</si>
  <si>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</si>
  <si>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</si>
  <si>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</si>
  <si>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</si>
  <si>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</si>
  <si>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</si>
  <si>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</si>
  <si>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</si>
  <si>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</si>
  <si>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</si>
  <si>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</si>
  <si>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</si>
  <si>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</si>
  <si>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</si>
  <si>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</si>
  <si>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</si>
  <si>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</si>
  <si>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</si>
  <si>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</si>
  <si>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</si>
  <si>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</si>
  <si>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</si>
  <si>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</si>
  <si>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</si>
  <si>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</si>
  <si>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</si>
  <si>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</si>
  <si>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</si>
  <si>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</si>
  <si>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</si>
  <si>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</si>
  <si>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</si>
  <si>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</si>
  <si>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</si>
  <si>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</si>
  <si>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</si>
  <si>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</si>
  <si>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</si>
  <si>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</si>
  <si>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</si>
  <si>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</si>
  <si>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</si>
  <si>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</si>
  <si>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</si>
  <si>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</si>
  <si>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</si>
  <si>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</si>
  <si>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</si>
  <si>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</si>
  <si>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</si>
  <si>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</si>
  <si>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</si>
  <si>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</si>
  <si>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</si>
  <si>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</si>
  <si>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</si>
  <si>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</si>
  <si>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</si>
  <si>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</si>
  <si>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</si>
  <si>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</si>
  <si>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</si>
  <si>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</si>
  <si>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</si>
  <si>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</si>
  <si>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</si>
  <si>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</si>
  <si>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</si>
  <si>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</si>
  <si>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</si>
  <si>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</si>
  <si>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</si>
  <si>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</si>
  <si>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</si>
  <si>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</si>
  <si>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</si>
  <si>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</si>
  <si>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</si>
  <si>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</si>
  <si>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</si>
  <si>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</si>
  <si>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</si>
  <si>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</si>
  <si>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</si>
  <si>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</si>
  <si>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</si>
  <si>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</si>
  <si>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</si>
  <si>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</si>
  <si>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</si>
  <si>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</si>
  <si>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</si>
  <si>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</si>
  <si>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</si>
  <si>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</si>
  <si>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</si>
  <si>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</si>
  <si>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</si>
  <si>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</si>
  <si>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</si>
  <si>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</si>
  <si>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</si>
  <si>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</si>
  <si>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</si>
  <si>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</si>
  <si>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</si>
  <si>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</si>
  <si>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</si>
  <si>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</si>
  <si>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</si>
  <si>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</si>
  <si>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</si>
  <si>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</si>
  <si>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</si>
  <si>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</si>
  <si>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</si>
  <si>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</si>
  <si>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</si>
  <si>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</si>
  <si>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</si>
  <si>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</si>
  <si>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</si>
  <si>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</si>
  <si>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</si>
  <si>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</si>
  <si>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</si>
  <si>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</si>
  <si>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</si>
  <si>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</si>
  <si>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</si>
  <si>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</si>
  <si>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</si>
  <si>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</si>
  <si>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</si>
  <si>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</si>
  <si>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</si>
  <si>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</si>
  <si>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</si>
  <si>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</si>
  <si>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</si>
  <si>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</si>
  <si>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</si>
  <si>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</si>
  <si>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</si>
  <si>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</si>
  <si>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</si>
  <si>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</si>
  <si>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</si>
  <si>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</si>
  <si>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</si>
  <si>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</si>
  <si>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</si>
  <si>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</si>
  <si>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</si>
  <si>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</si>
  <si>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</si>
  <si>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</si>
  <si>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</si>
  <si>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</si>
  <si>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</si>
  <si>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</si>
  <si>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</si>
  <si>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</si>
  <si>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</si>
  <si>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</si>
  <si>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</si>
  <si>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</si>
  <si>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</si>
  <si>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</si>
  <si>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</si>
  <si>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</si>
  <si>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</si>
  <si>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</si>
  <si>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</si>
  <si>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</si>
  <si>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</si>
  <si>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</si>
  <si>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</si>
  <si>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</si>
  <si>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</si>
  <si>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</si>
  <si>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</si>
  <si>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</si>
  <si>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</si>
  <si>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</si>
  <si>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</si>
  <si>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</si>
  <si>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</si>
  <si>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</si>
  <si>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</si>
  <si>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</si>
  <si>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</si>
  <si>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</si>
  <si>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</si>
  <si>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</si>
  <si>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</si>
  <si>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</si>
  <si>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</si>
  <si>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</si>
  <si>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</si>
  <si>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</si>
  <si>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</si>
  <si>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</si>
  <si>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</si>
  <si>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</si>
  <si>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</si>
  <si>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</si>
  <si>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</si>
  <si>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</si>
  <si>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</si>
  <si>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</si>
  <si>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</si>
  <si>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</si>
  <si>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</si>
  <si>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</si>
  <si>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</si>
  <si>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</si>
  <si>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</si>
  <si>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</si>
  <si>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</si>
  <si>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</si>
  <si>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</si>
  <si>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</si>
  <si>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</si>
  <si>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</si>
  <si>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</si>
  <si>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</si>
  <si>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</si>
  <si>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</si>
  <si>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</si>
  <si>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</si>
  <si>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</si>
  <si>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</si>
  <si>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</si>
  <si>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</si>
  <si>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</si>
  <si>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</si>
  <si>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</si>
  <si>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</si>
  <si>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</si>
  <si>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</si>
  <si>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</si>
  <si>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</si>
  <si>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</si>
  <si>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</si>
  <si>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</si>
  <si>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</si>
  <si>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</si>
  <si>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</si>
  <si>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</si>
  <si>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</si>
  <si>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</si>
  <si>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</si>
  <si>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</si>
  <si>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</si>
  <si>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</si>
  <si>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</si>
  <si>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</si>
  <si>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</si>
  <si>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</si>
  <si>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</si>
  <si>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</si>
  <si>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</si>
  <si>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</si>
  <si>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</si>
  <si>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</si>
  <si>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</si>
  <si>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</si>
  <si>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</si>
  <si>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</si>
  <si>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</si>
  <si>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</si>
  <si>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</si>
  <si>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</si>
  <si>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</si>
  <si>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</si>
  <si>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</si>
  <si>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</si>
  <si>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</si>
  <si>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</si>
  <si>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</si>
  <si>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</si>
  <si>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</si>
  <si>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</si>
  <si>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</si>
  <si>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</si>
  <si>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</si>
  <si>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</si>
  <si>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</si>
  <si>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</si>
  <si>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</si>
  <si>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</si>
  <si>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</si>
  <si>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</si>
  <si>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</si>
  <si>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</si>
  <si>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</si>
  <si>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</si>
  <si>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</si>
  <si>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</si>
  <si>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</si>
  <si>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</si>
  <si>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</si>
  <si>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</si>
  <si>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</si>
  <si>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</si>
  <si>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</si>
  <si>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</si>
  <si>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</si>
  <si>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</si>
  <si>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</si>
  <si>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</si>
  <si>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</si>
  <si>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</si>
  <si>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</si>
  <si>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</si>
  <si>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</si>
  <si>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</si>
  <si>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</si>
  <si>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</si>
  <si>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</si>
  <si>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</si>
  <si>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</si>
  <si>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</si>
  <si>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</si>
  <si>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</si>
  <si>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</si>
  <si>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</si>
  <si>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</si>
  <si>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</si>
  <si>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</si>
  <si>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</si>
  <si>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</si>
  <si>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</si>
  <si>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</si>
  <si>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</si>
  <si>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</si>
  <si>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</si>
  <si>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</si>
  <si>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</si>
  <si>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</si>
  <si>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</si>
  <si>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</si>
  <si>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</si>
  <si>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</si>
  <si>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</si>
  <si>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</si>
  <si>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</si>
  <si>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</si>
  <si>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</si>
  <si>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</si>
  <si>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</si>
  <si>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</si>
  <si>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</si>
  <si>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</si>
  <si>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</si>
  <si>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</si>
  <si>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</si>
  <si>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</si>
  <si>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</si>
  <si>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</si>
  <si>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</si>
  <si>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</si>
  <si>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</si>
  <si>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</si>
  <si>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</si>
  <si>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</si>
  <si>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</si>
  <si>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</si>
  <si>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</si>
  <si>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</si>
  <si>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</si>
  <si>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</si>
  <si>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</si>
  <si>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</si>
  <si>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</si>
  <si>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</si>
  <si>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</si>
  <si>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</si>
  <si>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</si>
  <si>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</si>
  <si>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</si>
  <si>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</si>
  <si>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</si>
  <si>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</si>
  <si>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</si>
  <si>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</si>
  <si>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</si>
  <si>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</si>
  <si>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</si>
  <si>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</si>
  <si>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</si>
  <si>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</si>
  <si>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</si>
  <si>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</si>
  <si>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</si>
  <si>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</si>
  <si>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</si>
  <si>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</si>
  <si>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</si>
  <si>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</si>
  <si>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</si>
  <si>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</si>
  <si>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</si>
  <si>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</si>
  <si>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</si>
  <si>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</si>
  <si>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</si>
  <si>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</si>
  <si>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</si>
  <si>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</si>
  <si>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</si>
  <si>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</si>
  <si>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</si>
  <si>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</si>
  <si>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</si>
  <si>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</si>
  <si>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</si>
  <si>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</si>
  <si>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</si>
  <si>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</si>
  <si>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</si>
  <si>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</si>
  <si>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</si>
  <si>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</si>
  <si>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</si>
  <si>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</si>
  <si>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</si>
  <si>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</si>
  <si>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</si>
  <si>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</si>
  <si>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</si>
  <si>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</si>
  <si>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</si>
  <si>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</si>
  <si>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</si>
  <si>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</si>
  <si>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</si>
  <si>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</si>
  <si>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</si>
  <si>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</si>
  <si>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</si>
  <si>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</si>
  <si>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</si>
  <si>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</si>
  <si>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</si>
  <si>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</si>
  <si>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</si>
  <si>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</si>
  <si>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</si>
  <si>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</si>
  <si>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</si>
  <si>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</si>
  <si>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</si>
  <si>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</si>
  <si>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</si>
  <si>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</si>
  <si>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</si>
  <si>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</si>
  <si>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</si>
  <si>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</si>
  <si>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</si>
  <si>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</si>
  <si>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</si>
  <si>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</si>
  <si>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</si>
  <si>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</si>
  <si>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</si>
  <si>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</si>
  <si>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</si>
  <si>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</si>
  <si>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</si>
  <si>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</si>
  <si>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</si>
  <si>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</si>
  <si>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</si>
  <si>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</si>
  <si>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</si>
  <si>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</si>
  <si>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</si>
  <si>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</si>
  <si>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</si>
  <si>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</si>
  <si>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</si>
  <si>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</si>
  <si>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</si>
  <si>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</si>
  <si>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</si>
  <si>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</si>
  <si>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</si>
  <si>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</si>
  <si>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</si>
  <si>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</si>
  <si>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</si>
  <si>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</si>
  <si>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</si>
  <si>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</si>
  <si>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</si>
  <si>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</si>
  <si>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</si>
  <si>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</si>
  <si>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</si>
  <si>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</si>
  <si>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</si>
  <si>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</si>
  <si>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</si>
  <si>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</si>
  <si>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</si>
  <si>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</si>
  <si>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</si>
  <si>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</si>
  <si>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</si>
  <si>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</si>
  <si>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</si>
  <si>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</si>
  <si>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</si>
  <si>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</si>
  <si>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</si>
  <si>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</si>
  <si>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</si>
  <si>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</si>
  <si>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</si>
  <si>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</si>
  <si>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</si>
  <si>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</si>
  <si>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</si>
  <si>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</si>
  <si>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</si>
  <si>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</si>
  <si>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</si>
  <si>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</si>
  <si>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</si>
  <si>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</si>
  <si>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</si>
  <si>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</si>
  <si>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</si>
  <si>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</si>
  <si>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</si>
  <si>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</si>
  <si>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</si>
  <si>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</si>
  <si>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</si>
  <si>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</si>
  <si>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</si>
  <si>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</si>
  <si>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</si>
  <si>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</si>
  <si>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</si>
  <si>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</si>
  <si>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</si>
  <si>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</si>
  <si>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</si>
  <si>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</si>
  <si>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</si>
  <si>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</si>
  <si>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</si>
  <si>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</si>
  <si>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</si>
  <si>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</si>
  <si>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</si>
  <si>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</si>
  <si>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</si>
  <si>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</si>
  <si>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</si>
  <si>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</si>
  <si>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</si>
  <si>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</si>
  <si>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</si>
  <si>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</si>
  <si>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</si>
  <si>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</si>
  <si>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</si>
  <si>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</si>
  <si>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</si>
  <si>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</si>
  <si>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</si>
  <si>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</si>
  <si>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</si>
  <si>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</si>
  <si>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</si>
  <si>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</si>
  <si>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</si>
  <si>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</si>
  <si>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</si>
  <si>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</si>
  <si>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</si>
  <si>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</si>
  <si>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</si>
  <si>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</si>
  <si>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</si>
  <si>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</si>
  <si>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</si>
  <si>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</si>
  <si>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</si>
  <si>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</si>
  <si>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</si>
  <si>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</si>
  <si>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</si>
  <si>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</si>
  <si>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</si>
  <si>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</si>
  <si>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</si>
  <si>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</si>
  <si>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</si>
  <si>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</si>
  <si>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</si>
  <si>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</si>
  <si>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</si>
  <si>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</si>
  <si>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</si>
  <si>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</si>
  <si>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</si>
  <si>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</si>
  <si>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</si>
  <si>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</si>
  <si>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</si>
  <si>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</si>
  <si>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</si>
  <si>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</si>
  <si>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</si>
  <si>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</si>
  <si>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</si>
  <si>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</si>
  <si>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</si>
  <si>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</si>
  <si>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</si>
  <si>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</si>
  <si>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</si>
  <si>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</si>
  <si>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</si>
  <si>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</si>
  <si>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</si>
  <si>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</si>
  <si>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</si>
  <si>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</si>
  <si>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</si>
  <si>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</si>
  <si>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</si>
  <si>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</si>
  <si>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</si>
  <si>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</si>
  <si>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</si>
  <si>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</si>
  <si>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</si>
  <si>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</si>
  <si>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</si>
  <si>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</si>
  <si>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</si>
  <si>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</si>
  <si>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</si>
  <si>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</si>
  <si>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</si>
  <si>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</si>
  <si>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</si>
  <si>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</si>
  <si>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</si>
  <si>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</si>
  <si>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</si>
  <si>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</si>
  <si>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</si>
  <si>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</si>
  <si>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</si>
  <si>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</si>
  <si>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</si>
  <si>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</si>
  <si>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</si>
  <si>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</si>
  <si>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</si>
  <si>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</si>
  <si>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</si>
  <si>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</si>
  <si>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</si>
  <si>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</si>
  <si>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</si>
  <si>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</si>
  <si>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</si>
  <si>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</si>
  <si>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</si>
  <si>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</si>
  <si>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</si>
  <si>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</si>
  <si>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</si>
  <si>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</si>
  <si>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</si>
  <si>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</si>
  <si>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</si>
  <si>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</si>
  <si>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</si>
  <si>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</si>
  <si>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</si>
  <si>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</si>
  <si>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</si>
  <si>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</si>
  <si>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</si>
  <si>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</si>
  <si>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</si>
  <si>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</si>
  <si>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</si>
  <si>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</si>
  <si>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</si>
  <si>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</si>
  <si>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</si>
  <si>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</si>
  <si>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</si>
  <si>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</si>
  <si>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</si>
  <si>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</si>
  <si>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</si>
  <si>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</si>
  <si>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</si>
  <si>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</si>
  <si>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</si>
  <si>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</si>
  <si>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</si>
  <si>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</si>
  <si>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</si>
  <si>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</si>
  <si>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</si>
  <si>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</si>
  <si>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</si>
  <si>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</si>
  <si>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</si>
  <si>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</si>
  <si>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</si>
  <si>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</si>
  <si>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</si>
  <si>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</si>
  <si>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</si>
  <si>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</si>
  <si>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</si>
  <si>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</si>
  <si>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</si>
  <si>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</si>
  <si>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</si>
  <si>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</si>
  <si>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</si>
  <si>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</si>
  <si>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</si>
  <si>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</si>
  <si>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</si>
  <si>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</si>
  <si>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</si>
  <si>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</si>
  <si>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</si>
  <si>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</si>
  <si>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</si>
  <si>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</si>
  <si>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</si>
  <si>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</si>
  <si>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</si>
  <si>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</si>
  <si>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</si>
  <si>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</si>
  <si>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</si>
  <si>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</si>
  <si>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</si>
  <si>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</si>
  <si>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</si>
  <si>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</si>
  <si>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</si>
  <si>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</si>
  <si>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</si>
  <si>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</si>
  <si>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</si>
  <si>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</si>
  <si>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</si>
  <si>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</si>
  <si>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</si>
  <si>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</si>
  <si>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</si>
  <si>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</si>
  <si>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</si>
  <si>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</si>
  <si>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</si>
  <si>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</si>
  <si>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</si>
  <si>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</si>
  <si>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</si>
  <si>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</si>
  <si>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</si>
  <si>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</si>
  <si>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</si>
  <si>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</si>
  <si>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</si>
  <si>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</si>
  <si>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</si>
  <si>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</si>
  <si>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</si>
  <si>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</si>
  <si>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</si>
  <si>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</si>
  <si>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</si>
  <si>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</si>
  <si>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</si>
  <si>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</si>
  <si>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</si>
  <si>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</si>
  <si>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</si>
  <si>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</si>
  <si>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</si>
  <si>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</si>
  <si>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</si>
  <si>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</si>
  <si>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</si>
  <si>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</si>
  <si>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</si>
  <si>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</si>
  <si>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</si>
  <si>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</si>
  <si>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</si>
  <si>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</si>
  <si>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</si>
  <si>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</si>
  <si>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</si>
  <si>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</si>
  <si>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</si>
  <si>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</si>
  <si>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</si>
  <si>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</si>
  <si>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</si>
  <si>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</si>
  <si>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</si>
  <si>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</si>
  <si>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</si>
  <si>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</si>
  <si>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</si>
  <si>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</si>
  <si>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</si>
  <si>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</si>
  <si>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</si>
  <si>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</si>
  <si>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</si>
  <si>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</si>
  <si>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</si>
  <si>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</si>
  <si>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</si>
  <si>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</si>
  <si>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</si>
  <si>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</si>
  <si>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</si>
  <si>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</si>
  <si>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</si>
  <si>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</si>
  <si>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</si>
  <si>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</si>
  <si>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</si>
  <si>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</si>
  <si>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</si>
  <si>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</si>
  <si>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</si>
  <si>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</si>
  <si>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</si>
  <si>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</si>
  <si>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</si>
  <si>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</si>
  <si>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</si>
  <si>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</si>
  <si>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</si>
  <si>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</si>
  <si>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</si>
  <si>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</si>
  <si>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</si>
  <si>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</si>
  <si>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</si>
  <si>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</si>
  <si>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</si>
  <si>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</si>
  <si>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</si>
  <si>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</si>
  <si>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</si>
  <si>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</si>
  <si>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</si>
  <si>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</si>
  <si>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</si>
  <si>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</si>
  <si>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</si>
  <si>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</si>
  <si>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</si>
  <si>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</si>
  <si>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</si>
  <si>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</si>
  <si>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</si>
  <si>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</si>
  <si>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</si>
  <si>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</si>
  <si>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</si>
  <si>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</si>
  <si>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</si>
  <si>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</si>
  <si>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</si>
  <si>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</si>
  <si>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</si>
  <si>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</si>
  <si>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</si>
  <si>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</si>
  <si>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</si>
  <si>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</si>
  <si>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</si>
  <si>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</si>
  <si>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</si>
  <si>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</si>
  <si>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</si>
  <si>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</si>
  <si>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</si>
  <si>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</si>
  <si>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</si>
  <si>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</si>
  <si>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</si>
  <si>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</si>
  <si>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</si>
  <si>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</si>
  <si>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</si>
  <si>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</si>
  <si>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</si>
  <si>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</si>
  <si>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</si>
  <si>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</si>
  <si>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</si>
  <si>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</si>
  <si>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</si>
  <si>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</si>
  <si>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</si>
  <si>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</si>
  <si>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</si>
  <si>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</si>
  <si>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</si>
  <si>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</si>
  <si>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</si>
  <si>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</si>
  <si>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</si>
  <si>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</si>
  <si>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</si>
  <si>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</si>
  <si>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</si>
  <si>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</si>
  <si>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</si>
  <si>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</si>
  <si>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</si>
  <si>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</si>
  <si>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</si>
  <si>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</si>
  <si>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</si>
  <si>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</si>
  <si>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</si>
  <si>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</si>
  <si>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</si>
  <si>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</si>
  <si>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</si>
  <si>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</si>
  <si>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</si>
  <si>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</si>
  <si>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</si>
  <si>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</si>
  <si>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</si>
  <si>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</si>
  <si>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</si>
  <si>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</si>
  <si>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</si>
  <si>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</si>
  <si>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</si>
  <si>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</si>
  <si>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</si>
  <si>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</si>
  <si>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</si>
  <si>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</si>
  <si>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</si>
  <si>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</si>
  <si>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</si>
  <si>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</si>
  <si>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</si>
  <si>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</si>
  <si>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</si>
  <si>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</si>
  <si>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</si>
  <si>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</si>
  <si>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</si>
  <si>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</si>
  <si>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</si>
  <si>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</si>
  <si>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</si>
  <si>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</si>
  <si>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</si>
  <si>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</si>
  <si>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</si>
  <si>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</si>
  <si>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</si>
  <si>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</si>
  <si>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</si>
  <si>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</si>
  <si>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</si>
  <si>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</si>
  <si>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</si>
  <si>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</si>
  <si>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</si>
  <si>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</si>
  <si>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</si>
  <si>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</si>
  <si>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</si>
  <si>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</si>
  <si>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</si>
  <si>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</si>
  <si>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</si>
  <si>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</si>
  <si>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</si>
  <si>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</si>
  <si>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</si>
  <si>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</si>
  <si>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</si>
  <si>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</si>
  <si>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</si>
  <si>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</si>
  <si>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</si>
  <si>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</si>
  <si>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</si>
  <si>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</si>
  <si>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</si>
  <si>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</si>
  <si>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</si>
  <si>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</si>
  <si>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</si>
  <si>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</si>
  <si>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</si>
  <si>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</si>
  <si>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</si>
  <si>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</si>
  <si>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</si>
  <si>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</si>
  <si>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</si>
  <si>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</si>
  <si>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</si>
  <si>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</si>
  <si>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</si>
  <si>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</si>
  <si>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</si>
  <si>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</si>
  <si>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</si>
  <si>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</si>
  <si>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</si>
  <si>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</si>
  <si>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</si>
  <si>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</si>
  <si>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</si>
  <si>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</si>
  <si>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</si>
  <si>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</si>
  <si>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</si>
  <si>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</si>
  <si>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</si>
  <si>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</si>
  <si>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</si>
  <si>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</si>
  <si>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</si>
  <si>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</si>
  <si>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</si>
  <si>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</si>
  <si>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</si>
  <si>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</si>
  <si>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</si>
  <si>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</si>
  <si>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</si>
  <si>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</si>
  <si>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</si>
  <si>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</si>
  <si>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</si>
  <si>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</si>
  <si>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</si>
  <si>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</si>
  <si>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</si>
  <si>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</si>
  <si>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</si>
  <si>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</si>
  <si>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</si>
  <si>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</si>
  <si>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</si>
  <si>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</si>
  <si>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</si>
  <si>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</si>
  <si>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</si>
  <si>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</si>
  <si>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</si>
  <si>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</si>
  <si>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</si>
  <si>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</si>
  <si>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</si>
  <si>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</si>
  <si>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</si>
  <si>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</si>
  <si>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</si>
  <si>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</si>
  <si>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</si>
  <si>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</si>
  <si>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</si>
  <si>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</si>
  <si>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</si>
  <si>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</si>
  <si>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</si>
  <si>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</si>
  <si>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</si>
  <si>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</si>
  <si>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</si>
  <si>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</si>
  <si>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</si>
  <si>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</si>
  <si>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</si>
  <si>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</si>
  <si>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</si>
  <si>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</si>
  <si>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</si>
  <si>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</si>
  <si>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</si>
  <si>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</si>
  <si>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</si>
  <si>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</si>
  <si>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</si>
  <si>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</si>
  <si>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</si>
  <si>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</si>
  <si>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</si>
  <si>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</si>
  <si>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</si>
  <si>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</si>
  <si>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</si>
  <si>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</si>
  <si>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</si>
  <si>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</si>
  <si>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</si>
  <si>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</si>
  <si>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</si>
  <si>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</si>
  <si>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</si>
  <si>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</si>
  <si>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</si>
  <si>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</si>
  <si>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</si>
  <si>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</si>
  <si>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</si>
  <si>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</si>
  <si>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</si>
  <si>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</si>
  <si>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</si>
  <si>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</si>
  <si>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</si>
  <si>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</si>
  <si>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</si>
  <si>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</si>
  <si>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</si>
  <si>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</si>
  <si>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</si>
  <si>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</si>
  <si>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</si>
  <si>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</si>
  <si>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</si>
  <si>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</si>
  <si>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</si>
  <si>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</si>
  <si>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</si>
  <si>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</si>
  <si>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</si>
  <si>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</si>
  <si>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</si>
  <si>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</si>
  <si>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</si>
  <si>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</si>
  <si>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</si>
  <si>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</si>
  <si>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</si>
  <si>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</si>
  <si>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</si>
  <si>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</si>
  <si>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</si>
  <si>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</si>
  <si>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</si>
  <si>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</si>
  <si>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</si>
  <si>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</si>
  <si>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</si>
  <si>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</si>
  <si>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</si>
  <si>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</si>
  <si>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</si>
  <si>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</si>
  <si>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</si>
  <si>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</si>
  <si>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</si>
  <si>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</si>
  <si>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</si>
  <si>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</si>
  <si>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</si>
  <si>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</si>
  <si>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</si>
  <si>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</si>
  <si>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</si>
  <si>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</si>
  <si>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</si>
  <si>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</si>
  <si>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</si>
  <si>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</si>
  <si>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</si>
  <si>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</si>
  <si>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</si>
  <si>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</si>
  <si>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</si>
  <si>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</si>
  <si>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</si>
  <si>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</si>
  <si>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</si>
  <si>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</si>
  <si>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</si>
  <si>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</si>
  <si>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</si>
  <si>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</si>
  <si>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</si>
  <si>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</si>
  <si>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</si>
  <si>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</si>
  <si>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</si>
  <si>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</si>
  <si>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</si>
  <si>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</si>
  <si>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</si>
  <si>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</si>
  <si>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</si>
  <si>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</si>
  <si>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</si>
  <si>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</si>
  <si>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</si>
  <si>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</si>
  <si>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</si>
  <si>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</si>
  <si>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</si>
  <si>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</si>
  <si>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</si>
  <si>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</si>
  <si>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</si>
  <si>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</si>
  <si>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</si>
  <si>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</si>
  <si>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</si>
  <si>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</si>
  <si>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</si>
  <si>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</si>
  <si>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</si>
  <si>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</si>
  <si>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</si>
  <si>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</si>
  <si>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</si>
  <si>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</si>
  <si>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</si>
  <si>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</si>
  <si>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</si>
  <si>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</si>
  <si>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</si>
  <si>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</si>
  <si>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</si>
  <si>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</si>
  <si>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</si>
  <si>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</si>
  <si>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</si>
  <si>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</si>
  <si>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</si>
  <si>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</si>
  <si>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</si>
  <si>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</si>
  <si>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</si>
  <si>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</si>
  <si>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</si>
  <si>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</si>
  <si>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</si>
  <si>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</si>
  <si>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</si>
  <si>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</si>
  <si>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</si>
  <si>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</si>
  <si>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</si>
  <si>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</si>
  <si>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</si>
  <si>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</si>
  <si>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</si>
  <si>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</si>
  <si>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</si>
  <si>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</si>
  <si>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</si>
  <si>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</si>
  <si>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</si>
  <si>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</si>
  <si>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</si>
  <si>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</si>
  <si>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</si>
  <si>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</si>
  <si>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</si>
  <si>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</si>
  <si>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</si>
  <si>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</si>
  <si>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</si>
  <si>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</si>
  <si>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</si>
  <si>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</si>
  <si>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</si>
  <si>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</si>
  <si>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</si>
  <si>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</si>
  <si>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</si>
  <si>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</si>
  <si>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</si>
  <si>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</si>
  <si>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</si>
  <si>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</si>
  <si>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</si>
  <si>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</si>
  <si>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</si>
  <si>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</si>
  <si>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</si>
  <si>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</si>
  <si>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</si>
  <si>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</si>
  <si>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</si>
  <si>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</si>
  <si>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</si>
  <si>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</si>
  <si>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</si>
  <si>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</si>
  <si>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</si>
  <si>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</si>
  <si>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</si>
  <si>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</si>
  <si>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</si>
  <si>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</si>
  <si>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</si>
  <si>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</si>
  <si>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</si>
  <si>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</si>
  <si>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</si>
  <si>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</si>
  <si>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</si>
  <si>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</si>
  <si>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</si>
  <si>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</si>
  <si>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</si>
  <si>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</si>
  <si>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</si>
  <si>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</si>
  <si>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</si>
  <si>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</si>
  <si>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</si>
  <si>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</si>
  <si>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</si>
  <si>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</si>
  <si>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</si>
  <si>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</si>
  <si>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</si>
  <si>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</si>
  <si>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</si>
  <si>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</si>
  <si>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</si>
  <si>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</si>
  <si>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</si>
  <si>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</si>
  <si>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</si>
  <si>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</si>
  <si>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</si>
  <si>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</si>
  <si>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</si>
  <si>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</si>
  <si>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</si>
  <si>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</si>
  <si>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</si>
  <si>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</si>
  <si>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</si>
  <si>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</si>
  <si>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</si>
  <si>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</si>
  <si>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</si>
  <si>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</si>
  <si>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</si>
  <si>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</si>
  <si>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</si>
  <si>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</si>
  <si>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</si>
  <si>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</si>
  <si>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</si>
  <si>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</si>
  <si>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</si>
  <si>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</si>
  <si>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</si>
  <si>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</si>
  <si>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</si>
  <si>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</si>
  <si>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</si>
  <si>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</si>
  <si>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</si>
  <si>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</si>
  <si>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</si>
  <si>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</si>
  <si>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</si>
  <si>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</si>
  <si>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</si>
  <si>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</si>
  <si>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</si>
  <si>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</si>
  <si>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</si>
  <si>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</si>
  <si>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</si>
  <si>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</si>
  <si>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</si>
  <si>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</si>
  <si>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</si>
  <si>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</si>
  <si>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</si>
  <si>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</si>
  <si>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</si>
  <si>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</si>
  <si>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</si>
  <si>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</si>
  <si>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</si>
  <si>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</si>
  <si>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</si>
  <si>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</si>
  <si>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</si>
  <si>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</si>
  <si>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</si>
  <si>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</si>
  <si>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</si>
  <si>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</si>
  <si>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</si>
  <si>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</si>
  <si>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</si>
  <si>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</si>
  <si>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</si>
  <si>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</si>
  <si>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</si>
  <si>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</si>
  <si>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</si>
  <si>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</si>
  <si>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</si>
  <si>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</si>
  <si>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</si>
  <si>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</si>
  <si>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</si>
  <si>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</si>
  <si>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</si>
  <si>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</si>
  <si>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</si>
  <si>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</si>
  <si>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</si>
  <si>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</si>
  <si>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</si>
  <si>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</si>
  <si>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</si>
  <si>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</si>
  <si>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</si>
  <si>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</si>
  <si>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</si>
  <si>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</si>
  <si>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</si>
  <si>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</si>
  <si>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</si>
  <si>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</si>
  <si>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</si>
  <si>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</si>
  <si>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</si>
  <si>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</si>
  <si>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</si>
  <si>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</si>
  <si>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</si>
  <si>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</si>
  <si>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</si>
  <si>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</si>
  <si>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</si>
  <si>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</si>
  <si>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</si>
  <si>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</si>
  <si>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</si>
  <si>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</si>
  <si>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</si>
  <si>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</si>
  <si>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</si>
  <si>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</si>
  <si>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</si>
  <si>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</si>
  <si>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</si>
  <si>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</si>
  <si>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</si>
  <si>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</si>
  <si>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</si>
  <si>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</si>
  <si>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</si>
  <si>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</si>
  <si>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</si>
  <si>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</si>
  <si>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</si>
  <si>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</si>
  <si>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</si>
  <si>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</si>
  <si>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</si>
  <si>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</si>
  <si>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</si>
  <si>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</si>
  <si>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</si>
  <si>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</si>
  <si>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</si>
  <si>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</si>
  <si>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</si>
  <si>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</si>
  <si>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</si>
  <si>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</si>
  <si>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</si>
  <si>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</si>
  <si>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</si>
  <si>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</si>
  <si>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</si>
  <si>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</si>
  <si>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</si>
  <si>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</si>
  <si>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</si>
  <si>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</si>
  <si>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</si>
  <si>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</si>
  <si>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</si>
  <si>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</si>
  <si>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</si>
  <si>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</si>
  <si>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</si>
  <si>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</si>
  <si>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</si>
  <si>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</si>
  <si>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</si>
  <si>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</si>
  <si>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</si>
  <si>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</si>
  <si>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</si>
  <si>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</si>
  <si>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</si>
  <si>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</si>
  <si>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</si>
  <si>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</si>
  <si>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</si>
  <si>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</si>
  <si>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</si>
  <si>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</si>
  <si>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</si>
  <si>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</si>
  <si>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</si>
  <si>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</si>
  <si>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</si>
  <si>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</si>
  <si>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</si>
  <si>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</si>
  <si>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</si>
  <si>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</si>
  <si>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</si>
  <si>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</si>
  <si>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</si>
  <si>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</si>
  <si>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</si>
  <si>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</si>
  <si>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</si>
  <si>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</si>
  <si>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</si>
  <si>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</si>
  <si>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</si>
  <si>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</si>
  <si>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</si>
  <si>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</si>
  <si>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</si>
  <si>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</si>
  <si>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</si>
  <si>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</si>
  <si>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</si>
  <si>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</si>
  <si>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</si>
  <si>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</si>
  <si>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</si>
  <si>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</si>
  <si>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</si>
  <si>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</si>
  <si>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</si>
  <si>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</si>
  <si>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</si>
  <si>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</si>
  <si>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</si>
  <si>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</si>
  <si>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</si>
  <si>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</si>
  <si>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</si>
  <si>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</si>
  <si>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</si>
  <si>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</si>
  <si>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</si>
  <si>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</si>
  <si>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</si>
  <si>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</si>
  <si>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</si>
  <si>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</si>
  <si>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</si>
  <si>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</si>
  <si>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</si>
  <si>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</si>
  <si>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</si>
  <si>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</si>
  <si>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</si>
  <si>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</si>
  <si>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</si>
  <si>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</si>
  <si>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</si>
  <si>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</si>
  <si>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</si>
  <si>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</si>
  <si>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</si>
  <si>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</si>
  <si>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</si>
  <si>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</si>
  <si>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</si>
  <si>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</si>
  <si>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</si>
  <si>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</si>
  <si>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</si>
  <si>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</si>
  <si>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</si>
  <si>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</si>
  <si>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</si>
  <si>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</si>
  <si>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</si>
  <si>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</si>
  <si>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</si>
  <si>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</si>
  <si>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</si>
  <si>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</si>
  <si>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</si>
  <si>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</si>
  <si>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</si>
  <si>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</si>
  <si>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</si>
  <si>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</si>
  <si>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</si>
  <si>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</si>
  <si>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</si>
  <si>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</si>
  <si>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</si>
  <si>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</si>
  <si>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</si>
  <si>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</si>
  <si>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</si>
  <si>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</si>
  <si>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</si>
  <si>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</si>
  <si>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</si>
  <si>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</si>
  <si>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</si>
  <si>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</si>
  <si>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</si>
  <si>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</si>
  <si>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</si>
  <si>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</si>
  <si>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</si>
  <si>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</si>
  <si>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</si>
  <si>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</si>
  <si>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</si>
  <si>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</si>
  <si>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</si>
  <si>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</si>
  <si>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</si>
  <si>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</si>
  <si>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</si>
  <si>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</si>
  <si>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</si>
  <si>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</si>
  <si>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</si>
  <si>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</si>
  <si>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</si>
  <si>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</si>
  <si>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</si>
  <si>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</si>
  <si>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</si>
  <si>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</si>
  <si>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</si>
  <si>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</si>
  <si>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</si>
  <si>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</si>
  <si>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</si>
  <si>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</si>
  <si>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</si>
  <si>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</si>
  <si>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</si>
  <si>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</si>
  <si>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</si>
  <si>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</si>
  <si>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</si>
  <si>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</si>
  <si>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</si>
  <si>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</si>
  <si>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</si>
  <si>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</si>
  <si>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</si>
  <si>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</si>
  <si>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</si>
  <si>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</si>
  <si>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</si>
  <si>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</si>
  <si>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</si>
  <si>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</si>
  <si>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</si>
  <si>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</si>
  <si>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</si>
  <si>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</si>
  <si>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</si>
  <si>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</si>
  <si>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</si>
  <si>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</si>
  <si>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</si>
  <si>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</si>
  <si>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</si>
  <si>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</si>
  <si>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</si>
  <si>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</si>
  <si>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</si>
  <si>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</si>
  <si>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</si>
  <si>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</si>
  <si>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</si>
  <si>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</si>
  <si>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</si>
  <si>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</si>
  <si>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</si>
  <si>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</si>
  <si>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</si>
  <si>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</si>
  <si>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</si>
  <si>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</si>
  <si>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</si>
  <si>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</si>
  <si>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</si>
  <si>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</si>
  <si>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</si>
  <si>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</si>
  <si>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</si>
  <si>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</si>
  <si>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</si>
  <si>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</si>
  <si>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</si>
  <si>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</si>
  <si>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</si>
  <si>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</si>
  <si>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</si>
  <si>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</si>
  <si>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</si>
  <si>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</si>
  <si>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</si>
  <si>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</si>
  <si>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</si>
  <si>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</si>
  <si>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</si>
  <si>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</si>
  <si>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</si>
  <si>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</si>
  <si>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</si>
  <si>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</si>
  <si>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</si>
  <si>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</si>
  <si>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</si>
  <si>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</si>
  <si>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</si>
  <si>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</si>
  <si>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</si>
  <si>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</si>
  <si>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</si>
  <si>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</si>
  <si>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</si>
  <si>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</si>
  <si>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</si>
  <si>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</si>
  <si>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</si>
  <si>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</si>
  <si>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</si>
  <si>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</si>
  <si>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</si>
  <si>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</si>
  <si>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</si>
  <si>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</si>
  <si>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</si>
  <si>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</si>
  <si>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</si>
  <si>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</si>
  <si>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</si>
  <si>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</si>
  <si>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</si>
  <si>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</si>
  <si>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</si>
  <si>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</si>
  <si>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</si>
  <si>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</si>
  <si>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</si>
  <si>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</si>
  <si>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</si>
  <si>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</si>
  <si>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</si>
  <si>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</si>
  <si>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</si>
  <si>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</si>
  <si>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</si>
  <si>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</si>
  <si>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</si>
  <si>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</si>
  <si>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</si>
  <si>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</si>
  <si>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</si>
  <si>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</si>
  <si>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</si>
  <si>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</si>
  <si>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</si>
  <si>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</si>
  <si>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</si>
  <si>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</si>
  <si>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</si>
  <si>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</si>
  <si>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</si>
  <si>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</si>
  <si>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</si>
  <si>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</si>
  <si>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</si>
  <si>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</si>
  <si>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</si>
  <si>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</si>
  <si>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</si>
  <si>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</si>
  <si>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</si>
  <si>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</si>
  <si>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</si>
  <si>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</si>
  <si>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</si>
  <si>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</si>
  <si>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</si>
  <si>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</si>
  <si>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</si>
  <si>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</si>
  <si>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</si>
  <si>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</si>
  <si>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</si>
  <si>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</si>
  <si>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</si>
  <si>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</si>
  <si>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</si>
  <si>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</si>
  <si>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</si>
  <si>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</si>
  <si>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</si>
  <si>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</si>
  <si>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</si>
  <si>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</si>
  <si>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</si>
  <si>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</si>
  <si>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</si>
  <si>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</si>
  <si>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</si>
  <si>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</si>
  <si>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</si>
  <si>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</si>
  <si>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</si>
  <si>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</si>
  <si>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</si>
  <si>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</si>
  <si>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</si>
  <si>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</si>
  <si>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</si>
  <si>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</si>
  <si>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</si>
  <si>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</si>
  <si>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</si>
  <si>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</si>
  <si>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</si>
  <si>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</si>
  <si>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</si>
  <si>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</si>
  <si>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</si>
  <si>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</si>
  <si>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</si>
  <si>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</si>
  <si>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</si>
  <si>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</si>
  <si>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</si>
  <si>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</si>
  <si>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</si>
  <si>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</si>
  <si>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</si>
  <si>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</si>
  <si>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</si>
  <si>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</si>
  <si>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</si>
  <si>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</si>
  <si>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</si>
  <si>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</si>
  <si>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</si>
  <si>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</si>
  <si>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</si>
  <si>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</si>
  <si>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</si>
  <si>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</si>
  <si>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</si>
  <si>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</si>
  <si>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</si>
  <si>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</si>
  <si>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</si>
  <si>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</si>
  <si>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</si>
  <si>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</si>
  <si>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</si>
  <si>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</si>
  <si>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</si>
  <si>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</si>
  <si>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</si>
  <si>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</si>
  <si>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</si>
  <si>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</si>
  <si>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</si>
  <si>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</si>
  <si>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</si>
  <si>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</si>
  <si>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</si>
  <si>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</si>
  <si>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</si>
  <si>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</si>
  <si>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</si>
  <si>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</si>
  <si>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</si>
  <si>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</si>
  <si>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</si>
  <si>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</si>
  <si>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</si>
  <si>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</si>
  <si>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</si>
  <si>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</si>
  <si>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</si>
  <si>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</si>
  <si>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</si>
  <si>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</si>
  <si>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</si>
  <si>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</si>
  <si>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</si>
  <si>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</si>
  <si>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</si>
  <si>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</si>
  <si>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</si>
  <si>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</si>
  <si>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</si>
  <si>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</si>
  <si>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</si>
  <si>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</si>
  <si>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</si>
  <si>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</si>
  <si>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</si>
  <si>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</si>
  <si>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</si>
  <si>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</si>
  <si>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</si>
  <si>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</si>
  <si>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</si>
  <si>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</si>
  <si>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</si>
  <si>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</si>
  <si>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</si>
  <si>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</si>
  <si>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</si>
  <si>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</si>
  <si>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</si>
  <si>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</si>
  <si>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</si>
  <si>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</si>
  <si>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</si>
  <si>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</si>
  <si>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</si>
  <si>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</si>
  <si>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</si>
  <si>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</si>
  <si>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</si>
  <si>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</si>
  <si>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</si>
  <si>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</si>
  <si>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</si>
  <si>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</si>
  <si>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</si>
  <si>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</si>
  <si>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</si>
  <si>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</si>
  <si>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</si>
  <si>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</si>
  <si>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</si>
  <si>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</si>
  <si>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</si>
  <si>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</si>
  <si>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</si>
  <si>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</si>
  <si>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</si>
  <si>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</si>
  <si>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</si>
  <si>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</si>
  <si>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</si>
  <si>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</si>
  <si>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</si>
  <si>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</si>
  <si>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</si>
  <si>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</si>
  <si>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</si>
  <si>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</si>
  <si>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</si>
  <si>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</si>
  <si>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</si>
  <si>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</si>
  <si>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</si>
  <si>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</si>
  <si>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</si>
  <si>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</si>
  <si>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</si>
  <si>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</si>
  <si>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</si>
  <si>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</si>
  <si>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</si>
  <si>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</si>
  <si>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</si>
  <si>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</si>
  <si>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</si>
  <si>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</si>
  <si>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</si>
  <si>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</si>
  <si>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</si>
  <si>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</si>
  <si>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</si>
  <si>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</si>
  <si>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</si>
  <si>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</si>
  <si>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</si>
  <si>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</si>
  <si>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</si>
  <si>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</si>
  <si>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</si>
  <si>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</si>
  <si>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</si>
  <si>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</si>
  <si>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</si>
  <si>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</si>
  <si>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</si>
  <si>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</si>
  <si>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</si>
  <si>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</si>
  <si>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</si>
  <si>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</si>
  <si>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</si>
  <si>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</si>
  <si>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</si>
  <si>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</si>
  <si>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</si>
  <si>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</si>
  <si>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</si>
  <si>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</si>
  <si>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</si>
  <si>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</si>
  <si>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</si>
  <si>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</si>
  <si>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</si>
  <si>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</si>
  <si>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</si>
  <si>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</si>
  <si>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</si>
  <si>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</si>
  <si>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</si>
  <si>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</si>
  <si>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</si>
  <si>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</si>
  <si>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</si>
  <si>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</si>
  <si>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</si>
  <si>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</si>
  <si>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</si>
  <si>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</si>
  <si>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</si>
  <si>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</si>
  <si>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</si>
  <si>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</si>
  <si>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</si>
  <si>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</si>
  <si>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</si>
  <si>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</si>
  <si>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</si>
  <si>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</si>
  <si>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</si>
  <si>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</si>
  <si>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</si>
  <si>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</si>
  <si>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</si>
  <si>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</si>
  <si>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</si>
  <si>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</si>
  <si>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</si>
  <si>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</si>
  <si>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</si>
  <si>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</si>
  <si>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</si>
  <si>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</si>
  <si>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</si>
  <si>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</si>
  <si>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</si>
  <si>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</si>
  <si>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</si>
  <si>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</si>
  <si>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</si>
  <si>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</si>
  <si>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</si>
  <si>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</si>
  <si>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</si>
  <si>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</si>
  <si>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</si>
  <si>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</si>
  <si>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</si>
  <si>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</si>
  <si>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</si>
  <si>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</si>
  <si>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</si>
  <si>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</si>
  <si>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</si>
  <si>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</si>
  <si>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</si>
  <si>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</si>
  <si>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</si>
  <si>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</si>
  <si>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</si>
  <si>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</si>
  <si>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</si>
  <si>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</si>
  <si>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</si>
  <si>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</si>
  <si>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</si>
  <si>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</si>
  <si>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</si>
  <si>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</si>
  <si>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</si>
  <si>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</si>
  <si>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</si>
  <si>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</si>
  <si>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</si>
  <si>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</si>
  <si>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</si>
  <si>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</si>
  <si>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</si>
  <si>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</si>
  <si>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</si>
  <si>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</si>
  <si>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</si>
  <si>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</si>
  <si>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</si>
  <si>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</si>
  <si>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</si>
  <si>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</si>
  <si>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</si>
  <si>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</si>
  <si>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</si>
  <si>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</si>
  <si>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</si>
  <si>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</si>
  <si>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</si>
  <si>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</si>
  <si>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</si>
  <si>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</si>
  <si>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</si>
  <si>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</si>
  <si>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</si>
  <si>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</si>
  <si>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</si>
  <si>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</si>
  <si>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</si>
  <si>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</si>
  <si>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</si>
  <si>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</si>
  <si>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</si>
  <si>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</si>
  <si>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</si>
  <si>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</si>
  <si>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</si>
  <si>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</si>
  <si>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</si>
  <si>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</si>
  <si>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</si>
  <si>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</si>
  <si>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</si>
  <si>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</si>
  <si>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</si>
  <si>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</si>
  <si>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</si>
  <si>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</si>
  <si>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</si>
  <si>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</si>
  <si>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</si>
  <si>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</si>
  <si>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</si>
  <si>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</si>
  <si>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</si>
  <si>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</si>
  <si>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</si>
  <si>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</si>
  <si>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</si>
  <si>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</si>
  <si>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</si>
  <si>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</si>
  <si>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</si>
  <si>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</si>
  <si>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</si>
  <si>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</si>
  <si>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</si>
  <si>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</si>
  <si>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</si>
  <si>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</si>
  <si>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</si>
  <si>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</si>
  <si>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</si>
  <si>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</si>
  <si>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</si>
  <si>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</si>
  <si>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</si>
  <si>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</si>
  <si>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</si>
  <si>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</si>
  <si>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</si>
  <si>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</si>
  <si>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</si>
  <si>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</si>
  <si>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</si>
  <si>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</si>
  <si>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</si>
  <si>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</si>
  <si>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</si>
  <si>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</si>
  <si>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</si>
  <si>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</si>
  <si>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</si>
  <si>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</si>
  <si>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</si>
  <si>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</si>
  <si>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</si>
  <si>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</si>
  <si>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</si>
  <si>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</si>
  <si>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</si>
  <si>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</si>
  <si>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</si>
  <si>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</si>
  <si>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</si>
  <si>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</si>
  <si>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</si>
  <si>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</si>
  <si>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</si>
  <si>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</si>
  <si>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</si>
  <si>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</si>
  <si>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</si>
  <si>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</si>
  <si>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</si>
  <si>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</si>
  <si>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</si>
  <si>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</si>
  <si>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</si>
  <si>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</si>
  <si>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</si>
  <si>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</si>
  <si>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</si>
  <si>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</si>
  <si>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</si>
  <si>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</si>
  <si>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</si>
  <si>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</si>
  <si>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</si>
  <si>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</si>
  <si>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</si>
  <si>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</si>
  <si>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</si>
  <si>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</si>
  <si>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</si>
  <si>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</si>
  <si>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</si>
  <si>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</si>
  <si>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</si>
  <si>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</si>
  <si>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</si>
  <si>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</si>
  <si>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</si>
  <si>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</si>
  <si>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</si>
  <si>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</si>
  <si>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</si>
  <si>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</si>
  <si>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</si>
  <si>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</si>
  <si>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</si>
  <si>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</si>
  <si>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</si>
  <si>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</si>
  <si>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</si>
  <si>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</si>
  <si>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</si>
  <si>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</si>
  <si>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</si>
  <si>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</si>
  <si>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</si>
  <si>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</si>
  <si>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</si>
  <si>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</si>
  <si>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</si>
  <si>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</si>
  <si>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</si>
  <si>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</si>
  <si>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</si>
  <si>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</si>
  <si>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</si>
  <si>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</si>
  <si>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</si>
  <si>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</si>
  <si>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</si>
  <si>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</si>
  <si>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</si>
  <si>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</si>
  <si>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</si>
  <si>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</si>
  <si>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</si>
  <si>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</si>
  <si>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</si>
  <si>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</si>
  <si>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</si>
  <si>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</si>
  <si>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</si>
  <si>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</si>
  <si>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</si>
  <si>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</si>
  <si>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</si>
  <si>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</si>
  <si>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</si>
  <si>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</si>
  <si>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</si>
  <si>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</si>
  <si>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</si>
  <si>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</si>
  <si>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</si>
  <si>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</si>
  <si>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</si>
  <si>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</si>
  <si>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</si>
  <si>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</si>
  <si>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</si>
  <si>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</si>
  <si>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</si>
  <si>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</si>
  <si>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</si>
  <si>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</si>
  <si>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</si>
  <si>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</si>
  <si>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</si>
  <si>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</si>
  <si>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</si>
  <si>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</si>
  <si>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</si>
  <si>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</si>
  <si>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</si>
  <si>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</si>
  <si>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</si>
  <si>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</si>
  <si>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</si>
  <si>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</si>
  <si>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</si>
  <si>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</si>
  <si>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</si>
  <si>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</si>
  <si>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</si>
  <si>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</si>
  <si>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</si>
  <si>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</si>
  <si>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</si>
  <si>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</si>
  <si>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</si>
  <si>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</si>
  <si>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</si>
  <si>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</si>
  <si>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</si>
  <si>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</si>
  <si>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</si>
  <si>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</si>
  <si>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</si>
  <si>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</si>
  <si>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</si>
  <si>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</si>
  <si>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</si>
  <si>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</si>
  <si>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</si>
  <si>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</si>
  <si>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</si>
  <si>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</si>
  <si>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</si>
  <si>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</si>
  <si>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</si>
  <si>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</si>
  <si>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</si>
  <si>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</si>
  <si>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</si>
  <si>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</si>
  <si>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</si>
  <si>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</si>
  <si>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</si>
  <si>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</si>
  <si>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</si>
  <si>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</si>
  <si>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</si>
  <si>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</si>
  <si>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</si>
  <si>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</si>
  <si>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</si>
  <si>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</si>
  <si>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</si>
  <si>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</si>
  <si>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</si>
  <si>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</si>
  <si>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</si>
  <si>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</si>
  <si>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</si>
  <si>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</si>
  <si>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</si>
  <si>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</si>
  <si>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</si>
  <si>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</si>
  <si>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</si>
  <si>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</si>
  <si>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</si>
  <si>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</si>
  <si>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</si>
  <si>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</si>
  <si>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</si>
  <si>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</si>
  <si>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</si>
  <si>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</si>
  <si>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</si>
  <si>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</si>
  <si>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</si>
  <si>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</si>
  <si>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</si>
  <si>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</si>
  <si>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</si>
  <si>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</si>
  <si>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</si>
  <si>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</si>
  <si>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</si>
  <si>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</si>
  <si>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</si>
  <si>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</si>
  <si>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</si>
  <si>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</si>
  <si>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</si>
  <si>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</si>
  <si>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</si>
  <si>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</si>
  <si>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</si>
  <si>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</si>
  <si>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</si>
  <si>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</si>
  <si>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</si>
  <si>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</si>
  <si>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</si>
  <si>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</si>
  <si>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</si>
  <si>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</si>
  <si>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</si>
  <si>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</si>
  <si>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</si>
  <si>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</si>
  <si>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</si>
  <si>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</si>
  <si>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</si>
  <si>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</si>
  <si>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</si>
  <si>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</si>
  <si>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</si>
  <si>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</si>
  <si>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</si>
  <si>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</si>
  <si>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</si>
  <si>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</si>
  <si>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</si>
  <si>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</si>
  <si>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</si>
  <si>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</si>
  <si>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</si>
  <si>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</si>
  <si>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</si>
  <si>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</si>
  <si>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</si>
  <si>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</si>
  <si>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</si>
  <si>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</si>
  <si>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</si>
  <si>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</si>
  <si>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</si>
  <si>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</si>
  <si>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</si>
  <si>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</si>
  <si>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</si>
  <si>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</si>
  <si>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</si>
  <si>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</si>
  <si>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</si>
  <si>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</si>
  <si>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</si>
  <si>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</si>
  <si>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</si>
  <si>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</si>
  <si>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</si>
  <si>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</si>
  <si>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</si>
  <si>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</si>
  <si>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</si>
  <si>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</si>
  <si>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</si>
  <si>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</si>
  <si>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</si>
  <si>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</si>
  <si>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</si>
  <si>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</si>
  <si>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</si>
  <si>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</si>
  <si>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</si>
  <si>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</si>
  <si>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</si>
  <si>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</si>
  <si>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</si>
  <si>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</si>
  <si>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</si>
  <si>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</si>
  <si>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</si>
  <si>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</si>
  <si>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</si>
  <si>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</si>
  <si>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</si>
  <si>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</si>
  <si>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</si>
  <si>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</si>
  <si>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</si>
  <si>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</si>
  <si>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</si>
  <si>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</si>
  <si>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</si>
  <si>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</si>
  <si>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</si>
  <si>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</si>
  <si>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</si>
  <si>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</si>
  <si>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</si>
  <si>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</si>
  <si>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</si>
  <si>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</si>
  <si>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</si>
  <si>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</si>
  <si>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</si>
  <si>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</si>
  <si>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</si>
  <si>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</si>
  <si>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</si>
  <si>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</si>
  <si>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</si>
  <si>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</si>
  <si>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</si>
  <si>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</si>
  <si>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</si>
  <si>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</si>
  <si>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</si>
  <si>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</si>
  <si>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</si>
  <si>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</si>
  <si>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</si>
  <si>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</si>
  <si>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</si>
  <si>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</si>
  <si>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</si>
  <si>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</si>
  <si>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</si>
  <si>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</si>
  <si>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</si>
  <si>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</si>
  <si>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</si>
  <si>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</si>
  <si>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</si>
  <si>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</si>
  <si>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</si>
  <si>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</si>
  <si>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</si>
  <si>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</si>
  <si>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</si>
  <si>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</si>
  <si>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</si>
  <si>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</si>
  <si>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</si>
  <si>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</si>
  <si>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</si>
  <si>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</si>
  <si>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</si>
  <si>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</si>
  <si>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</si>
  <si>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</si>
  <si>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</si>
  <si>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</si>
  <si>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</si>
  <si>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</si>
  <si>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</si>
  <si>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</si>
  <si>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</si>
  <si>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</si>
  <si>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</si>
  <si>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</si>
  <si>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</si>
  <si>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</si>
  <si>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</si>
  <si>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</si>
  <si>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</si>
  <si>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</si>
  <si>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</si>
  <si>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</si>
  <si>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</si>
  <si>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</si>
  <si>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</si>
  <si>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</si>
  <si>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</si>
  <si>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</si>
  <si>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</si>
  <si>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</si>
  <si>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</si>
  <si>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</si>
  <si>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</si>
  <si>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</si>
  <si>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</si>
  <si>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</si>
  <si>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</si>
  <si>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</si>
  <si>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</si>
  <si>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</si>
  <si>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</si>
  <si>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</si>
  <si>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</si>
  <si>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</si>
  <si>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</si>
  <si>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</si>
  <si>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</si>
  <si>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</si>
  <si>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</si>
  <si>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</si>
  <si>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</si>
  <si>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</si>
  <si>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</si>
  <si>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</si>
  <si>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</si>
  <si>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</si>
  <si>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</si>
  <si>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</si>
  <si>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</si>
  <si>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</si>
  <si>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</si>
  <si>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</si>
  <si>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</si>
  <si>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</si>
  <si>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</si>
  <si>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</si>
  <si>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</si>
  <si>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</si>
  <si>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</si>
  <si>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</si>
  <si>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</si>
  <si>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</si>
  <si>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</si>
  <si>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</si>
  <si>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</si>
  <si>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</si>
  <si>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</si>
  <si>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</si>
  <si>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</si>
  <si>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</si>
  <si>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</si>
  <si>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</si>
  <si>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</si>
  <si>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</si>
  <si>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</si>
  <si>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</si>
  <si>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</si>
  <si>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</si>
  <si>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</si>
  <si>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</si>
  <si>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</si>
  <si>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</si>
  <si>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</si>
  <si>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</si>
  <si>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</si>
  <si>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</si>
  <si>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</si>
  <si>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</si>
  <si>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</si>
  <si>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</si>
  <si>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</si>
  <si>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</si>
  <si>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</si>
  <si>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</si>
  <si>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</si>
  <si>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</si>
  <si>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</si>
  <si>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</si>
  <si>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</si>
  <si>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</si>
  <si>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</si>
  <si>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</si>
  <si>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</si>
  <si>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</si>
  <si>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</si>
  <si>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</si>
  <si>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</si>
  <si>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</si>
  <si>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</si>
  <si>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</si>
  <si>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</si>
  <si>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</si>
  <si>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</si>
  <si>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</si>
  <si>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</si>
  <si>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</si>
  <si>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</si>
  <si>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</si>
  <si>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</si>
  <si>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</si>
  <si>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</si>
  <si>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</si>
  <si>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</si>
  <si>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</si>
  <si>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</si>
  <si>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</si>
  <si>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</si>
  <si>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</si>
  <si>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</si>
  <si>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</si>
  <si>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</si>
  <si>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</si>
  <si>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</si>
  <si>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</si>
  <si>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</si>
  <si>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</si>
  <si>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</si>
  <si>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</si>
  <si>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</si>
  <si>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</si>
  <si>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</si>
  <si>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</si>
  <si>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</si>
  <si>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</si>
  <si>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</si>
  <si>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</si>
  <si>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</si>
  <si>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</si>
  <si>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</si>
  <si>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</si>
  <si>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</si>
  <si>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</si>
  <si>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</si>
  <si>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</si>
  <si>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</si>
  <si>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</si>
  <si>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</si>
  <si>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</si>
  <si>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</si>
  <si>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</si>
  <si>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</si>
  <si>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</si>
  <si>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</si>
  <si>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</si>
  <si>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</si>
  <si>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</si>
  <si>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</si>
  <si>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</si>
  <si>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</si>
  <si>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</si>
  <si>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</si>
  <si>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</si>
  <si>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</si>
  <si>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</si>
  <si>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</si>
  <si>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</si>
  <si>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</si>
  <si>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</si>
  <si>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</si>
  <si>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</si>
  <si>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</si>
  <si>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</si>
  <si>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</si>
  <si>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</si>
  <si>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</si>
  <si>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</si>
  <si>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</si>
  <si>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</si>
  <si>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</si>
  <si>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</si>
  <si>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</si>
  <si>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</si>
  <si>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</si>
  <si>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</si>
  <si>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</si>
  <si>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</si>
  <si>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</si>
  <si>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</si>
  <si>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</si>
  <si>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</si>
  <si>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</si>
  <si>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</si>
  <si>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</si>
  <si>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</si>
  <si>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</si>
  <si>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</si>
  <si>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</si>
  <si>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</si>
  <si>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</si>
  <si>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</si>
  <si>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</si>
  <si>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</si>
  <si>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</si>
  <si>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</si>
  <si>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</si>
  <si>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</si>
  <si>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</si>
  <si>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</si>
  <si>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</si>
  <si>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</si>
  <si>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</si>
  <si>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</si>
  <si>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</si>
  <si>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</si>
  <si>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</si>
  <si>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</si>
  <si>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</si>
  <si>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</si>
  <si>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</si>
  <si>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</si>
  <si>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</si>
  <si>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</si>
  <si>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</si>
  <si>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</si>
  <si>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</si>
  <si>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</si>
  <si>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</si>
  <si>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</si>
  <si>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</si>
  <si>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</si>
  <si>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</si>
  <si>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</si>
  <si>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</si>
  <si>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</si>
  <si>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</si>
  <si>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</si>
  <si>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</si>
  <si>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</si>
  <si>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</si>
  <si>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</si>
  <si>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</si>
  <si>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</si>
  <si>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</si>
  <si>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</si>
  <si>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</si>
  <si>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</si>
  <si>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</si>
  <si>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</si>
  <si>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</si>
  <si>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</si>
  <si>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</si>
  <si>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</si>
  <si>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</si>
  <si>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</si>
  <si>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</si>
  <si>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</si>
  <si>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</si>
  <si>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</si>
  <si>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</si>
  <si>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</si>
  <si>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</si>
  <si>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</si>
  <si>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</si>
  <si>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</si>
  <si>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</si>
  <si>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</si>
  <si>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</si>
  <si>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</si>
  <si>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</si>
  <si>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</si>
  <si>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</si>
  <si>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</si>
  <si>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</si>
  <si>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</si>
  <si>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</si>
  <si>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</si>
  <si>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</si>
  <si>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</si>
  <si>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</si>
  <si>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</si>
  <si>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</si>
  <si>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</si>
  <si>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</si>
  <si>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</si>
  <si>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</si>
  <si>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</si>
  <si>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</si>
  <si>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</si>
  <si>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</si>
  <si>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</si>
  <si>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</si>
  <si>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</si>
  <si>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</si>
  <si>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</si>
  <si>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</si>
  <si>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</si>
  <si>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</si>
  <si>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</si>
  <si>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</si>
  <si>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</si>
  <si>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</si>
  <si>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</si>
  <si>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</si>
  <si>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</si>
  <si>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</si>
  <si>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</si>
  <si>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</si>
  <si>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</si>
  <si>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</si>
  <si>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</si>
  <si>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</si>
  <si>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</si>
  <si>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</si>
  <si>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</si>
  <si>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</si>
  <si>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</si>
  <si>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</si>
  <si>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</si>
  <si>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</si>
  <si>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</si>
  <si>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</si>
  <si>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</si>
  <si>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</si>
  <si>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</si>
  <si>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</si>
  <si>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</si>
  <si>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</si>
  <si>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</si>
  <si>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</si>
  <si>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</si>
  <si>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</si>
  <si>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</si>
  <si>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</si>
  <si>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</si>
  <si>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</si>
  <si>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</si>
  <si>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</si>
  <si>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</si>
  <si>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</si>
  <si>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</si>
  <si>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</si>
  <si>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</si>
  <si>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</si>
  <si>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</si>
  <si>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</si>
  <si>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</si>
  <si>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</si>
  <si>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</si>
  <si>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</si>
  <si>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</si>
  <si>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</si>
  <si>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</si>
  <si>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</si>
  <si>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</si>
  <si>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</si>
  <si>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</si>
  <si>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</si>
  <si>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</si>
  <si>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</si>
  <si>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</si>
  <si>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</si>
  <si>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</si>
  <si>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</si>
  <si>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</si>
  <si>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</si>
  <si>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</si>
  <si>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</si>
  <si>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</si>
  <si>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</si>
  <si>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</si>
  <si>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</si>
  <si>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</si>
  <si>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</si>
  <si>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</si>
  <si>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</si>
  <si>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</si>
  <si>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</si>
  <si>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</si>
  <si>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</si>
  <si>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</si>
  <si>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</si>
  <si>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</si>
  <si>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</si>
  <si>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</si>
  <si>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</si>
  <si>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</si>
  <si>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</si>
  <si>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</si>
  <si>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</si>
  <si>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</si>
  <si>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</si>
  <si>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</si>
  <si>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</si>
  <si>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</si>
  <si>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</si>
  <si>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</si>
  <si>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</si>
  <si>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</si>
  <si>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</si>
  <si>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</si>
  <si>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</si>
  <si>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</si>
  <si>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</si>
  <si>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</si>
  <si>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</si>
  <si>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</si>
  <si>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</si>
  <si>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</si>
  <si>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</si>
  <si>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</si>
  <si>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</si>
  <si>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</si>
  <si>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</si>
  <si>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</si>
  <si>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</si>
  <si>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</si>
  <si>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</si>
  <si>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</si>
  <si>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</si>
  <si>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</si>
  <si>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</si>
  <si>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</si>
  <si>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</si>
  <si>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</si>
  <si>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</si>
  <si>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</si>
  <si>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</si>
  <si>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</si>
  <si>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</si>
  <si>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</si>
  <si>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</si>
  <si>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</si>
  <si>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</si>
  <si>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</si>
  <si>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</si>
  <si>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</si>
  <si>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</si>
  <si>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</si>
  <si>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</si>
  <si>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</si>
  <si>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</si>
  <si>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</si>
  <si>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</si>
  <si>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</si>
  <si>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</si>
  <si>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</si>
  <si>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</si>
  <si>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</si>
  <si>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</si>
  <si>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</si>
  <si>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</si>
  <si>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</si>
  <si>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</si>
  <si>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</si>
  <si>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</si>
  <si>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</si>
  <si>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</si>
  <si>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</si>
  <si>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</si>
  <si>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</si>
  <si>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</si>
  <si>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</si>
  <si>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</si>
  <si>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</si>
  <si>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</si>
  <si>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</si>
  <si>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</si>
  <si>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</si>
  <si>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</si>
  <si>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</si>
  <si>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</si>
  <si>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</si>
  <si>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</si>
  <si>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</si>
  <si>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</si>
  <si>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</si>
  <si>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</si>
  <si>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</si>
  <si>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</si>
  <si>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</si>
  <si>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</si>
  <si>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</si>
  <si>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</si>
  <si>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</si>
  <si>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</si>
  <si>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</si>
  <si>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</si>
  <si>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</si>
  <si>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</si>
  <si>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</si>
  <si>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</si>
  <si>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</si>
  <si>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</si>
  <si>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</si>
  <si>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</si>
  <si>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</si>
  <si>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</si>
  <si>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</si>
  <si>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</si>
  <si>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</si>
  <si>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</si>
  <si>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</si>
  <si>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</si>
  <si>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</si>
  <si>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</si>
  <si>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</si>
  <si>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</si>
  <si>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</si>
  <si>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</si>
  <si>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</si>
  <si>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</si>
  <si>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</si>
  <si>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</si>
  <si>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</si>
  <si>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</si>
  <si>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</si>
  <si>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</si>
  <si>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</si>
  <si>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</si>
  <si>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</si>
  <si>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</si>
  <si>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</si>
  <si>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</si>
  <si>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</si>
  <si>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</si>
  <si>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</si>
  <si>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</si>
  <si>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</si>
  <si>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</si>
  <si>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</si>
  <si>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</si>
  <si>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</si>
  <si>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</si>
  <si>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</si>
  <si>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</si>
  <si>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</si>
  <si>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</si>
  <si>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</si>
  <si>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</si>
  <si>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</si>
  <si>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</si>
  <si>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</si>
  <si>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</si>
  <si>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</si>
  <si>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</si>
  <si>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</si>
  <si>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</si>
  <si>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</si>
  <si>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</si>
  <si>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</si>
  <si>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</si>
  <si>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</si>
  <si>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</si>
  <si>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</si>
  <si>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</si>
  <si>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</si>
  <si>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</si>
  <si>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</si>
  <si>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</si>
  <si>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</si>
  <si>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</si>
  <si>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</si>
  <si>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</si>
  <si>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</si>
  <si>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</si>
  <si>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</si>
  <si>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</si>
  <si>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</si>
  <si>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</si>
  <si>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</si>
  <si>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</si>
  <si>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</si>
  <si>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</si>
  <si>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</si>
  <si>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</si>
  <si>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</si>
  <si>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</si>
  <si>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</si>
  <si>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</si>
  <si>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</si>
  <si>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</si>
  <si>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</si>
  <si>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</si>
  <si>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</si>
  <si>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</si>
  <si>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</si>
  <si>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</si>
  <si>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</si>
  <si>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</si>
  <si>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</si>
  <si>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</si>
  <si>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</si>
  <si>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</si>
  <si>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</si>
  <si>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</si>
  <si>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</si>
  <si>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</si>
  <si>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</si>
  <si>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</si>
  <si>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</si>
  <si>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</si>
  <si>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</si>
  <si>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</si>
  <si>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</si>
  <si>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</si>
  <si>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</si>
  <si>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</si>
  <si>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</si>
  <si>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</si>
  <si>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</si>
  <si>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</si>
  <si>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</si>
  <si>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</si>
  <si>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</si>
  <si>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</si>
  <si>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</si>
  <si>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</si>
  <si>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</si>
  <si>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</si>
  <si>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</si>
  <si>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</si>
  <si>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</si>
  <si>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</si>
  <si>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</si>
  <si>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</si>
  <si>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</si>
  <si>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</si>
  <si>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</si>
  <si>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</si>
  <si>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</si>
  <si>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</si>
  <si>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</si>
  <si>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</si>
  <si>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</si>
  <si>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</si>
  <si>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</si>
  <si>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</si>
  <si>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</si>
  <si>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</si>
  <si>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</si>
  <si>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</si>
  <si>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</si>
  <si>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</si>
  <si>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</si>
  <si>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</si>
  <si>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</si>
  <si>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</si>
  <si>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</si>
  <si>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</si>
  <si>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</si>
  <si>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</si>
  <si>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</si>
  <si>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</si>
  <si>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</si>
  <si>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</si>
  <si>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</si>
  <si>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</si>
  <si>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</si>
  <si>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</si>
  <si>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</si>
  <si>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</si>
  <si>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</si>
  <si>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</si>
  <si>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</si>
  <si>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</si>
  <si>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</si>
  <si>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</si>
  <si>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</si>
  <si>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</si>
  <si>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</si>
  <si>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</si>
  <si>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</si>
  <si>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</si>
  <si>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</si>
  <si>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</si>
  <si>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</si>
  <si>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</si>
  <si>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</si>
  <si>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</si>
  <si>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</si>
  <si>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</si>
  <si>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</si>
  <si>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</si>
  <si>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</si>
  <si>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</si>
  <si>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</si>
  <si>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</si>
  <si>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</si>
  <si>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</si>
  <si>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</si>
  <si>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</si>
  <si>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</si>
  <si>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</si>
  <si>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</si>
  <si>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</si>
  <si>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</si>
  <si>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</si>
  <si>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</si>
  <si>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</si>
  <si>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</si>
  <si>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</si>
  <si>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</si>
  <si>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</si>
  <si>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</si>
  <si>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</si>
  <si>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</si>
  <si>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</si>
  <si>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</si>
  <si>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</si>
  <si>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</si>
  <si>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</si>
  <si>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</si>
  <si>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</si>
  <si>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</si>
  <si>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</si>
  <si>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</si>
  <si>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</si>
  <si>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</si>
  <si>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</si>
  <si>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</si>
  <si>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</si>
  <si>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</si>
  <si>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</si>
  <si>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</si>
  <si>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</si>
  <si>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</si>
  <si>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</si>
  <si>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</si>
  <si>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</si>
  <si>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</si>
  <si>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</si>
  <si>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</si>
  <si>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</si>
  <si>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</si>
  <si>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</si>
  <si>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</si>
  <si>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</si>
  <si>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</si>
  <si>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</si>
  <si>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</si>
  <si>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</si>
  <si>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</si>
  <si>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</si>
  <si>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</si>
  <si>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</si>
  <si>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</si>
  <si>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</si>
  <si>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</si>
  <si>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</si>
  <si>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</si>
  <si>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</si>
  <si>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</si>
  <si>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</si>
  <si>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</si>
  <si>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</si>
  <si>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</si>
  <si>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</si>
  <si>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</si>
  <si>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</si>
  <si>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</si>
  <si>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</si>
  <si>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</si>
  <si>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</si>
  <si>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</si>
  <si>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</si>
  <si>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</si>
  <si>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</si>
  <si>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</si>
  <si>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</si>
  <si>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</si>
  <si>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</si>
  <si>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</si>
  <si>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</si>
  <si>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</si>
  <si>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</si>
  <si>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</si>
  <si>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</si>
  <si>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</si>
  <si>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</si>
  <si>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</si>
  <si>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</si>
  <si>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</si>
  <si>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</si>
  <si>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</si>
  <si>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</si>
  <si>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</si>
  <si>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</si>
  <si>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</si>
  <si>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</si>
  <si>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</si>
  <si>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</si>
  <si>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</si>
  <si>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</si>
  <si>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</si>
  <si>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</si>
  <si>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</si>
  <si>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</si>
  <si>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</si>
  <si>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</si>
  <si>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</si>
  <si>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</si>
  <si>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</si>
  <si>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</si>
  <si>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</si>
  <si>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</si>
  <si>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</si>
  <si>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</si>
  <si>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</si>
  <si>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</si>
  <si>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</si>
  <si>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</si>
  <si>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</si>
  <si>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</si>
  <si>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</si>
  <si>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</si>
  <si>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</si>
  <si>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</si>
  <si>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</si>
  <si>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</si>
  <si>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</si>
  <si>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</si>
  <si>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</si>
  <si>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</si>
  <si>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</si>
  <si>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</si>
  <si>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</si>
  <si>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</si>
  <si>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</si>
  <si>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</si>
  <si>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</si>
  <si>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</si>
  <si>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</si>
  <si>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</si>
  <si>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</si>
  <si>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</si>
  <si>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</si>
  <si>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</si>
  <si>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</si>
  <si>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</si>
  <si>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</si>
  <si>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</si>
  <si>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</si>
  <si>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</si>
  <si>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</si>
  <si>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</si>
  <si>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</si>
  <si>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</si>
  <si>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</si>
  <si>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</si>
  <si>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</si>
  <si>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</si>
  <si>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</si>
  <si>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</si>
  <si>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</si>
  <si>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</si>
  <si>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</si>
  <si>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</si>
  <si>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</si>
  <si>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</si>
  <si>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</si>
  <si>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</si>
  <si>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</si>
  <si>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</si>
  <si>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</si>
  <si>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</si>
  <si>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</si>
  <si>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</si>
  <si>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</si>
  <si>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</si>
  <si>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</si>
  <si>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</si>
  <si>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</si>
  <si>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</si>
  <si>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</si>
  <si>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</si>
  <si>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</si>
  <si>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</si>
  <si>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</si>
  <si>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</si>
  <si>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</si>
  <si>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</si>
  <si>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</si>
  <si>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</si>
  <si>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</si>
  <si>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</si>
  <si>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</si>
  <si>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</si>
  <si>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</si>
  <si>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</si>
  <si>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</si>
  <si>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</si>
  <si>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</si>
  <si>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</si>
  <si>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</si>
  <si>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</si>
  <si>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</si>
  <si>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</si>
  <si>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</si>
  <si>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</si>
  <si>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</si>
  <si>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</si>
  <si>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</si>
  <si>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</si>
  <si>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</si>
  <si>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</si>
  <si>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</si>
  <si>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</si>
  <si>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</si>
  <si>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</si>
  <si>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</si>
  <si>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</si>
  <si>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</si>
  <si>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</si>
  <si>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</si>
  <si>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</si>
  <si>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</si>
  <si>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</si>
  <si>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</si>
  <si>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</si>
  <si>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</si>
  <si>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</si>
  <si>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</si>
  <si>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</si>
  <si>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</si>
  <si>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</si>
  <si>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</si>
  <si>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</si>
  <si>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</si>
  <si>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</si>
  <si>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</si>
  <si>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</si>
  <si>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</si>
  <si>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</si>
  <si>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</si>
  <si>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</si>
  <si>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</si>
  <si>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</si>
  <si>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</si>
  <si>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</si>
  <si>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</si>
  <si>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</si>
  <si>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</si>
  <si>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</si>
  <si>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</si>
  <si>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</si>
  <si>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</si>
  <si>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</si>
  <si>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</si>
  <si>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</si>
  <si>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</si>
  <si>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</si>
  <si>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</si>
  <si>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</si>
  <si>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</si>
  <si>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</si>
  <si>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</si>
  <si>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</si>
  <si>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</si>
  <si>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</si>
  <si>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</si>
  <si>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</si>
  <si>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</si>
  <si>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</si>
  <si>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</si>
  <si>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</si>
  <si>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</si>
  <si>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</si>
  <si>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</si>
  <si>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</si>
  <si>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</si>
  <si>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</si>
  <si>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</si>
  <si>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</si>
  <si>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</si>
  <si>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</si>
  <si>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</si>
  <si>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</si>
  <si>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</si>
  <si>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</si>
  <si>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</si>
  <si>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</si>
  <si>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</si>
  <si>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</si>
  <si>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</si>
  <si>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</si>
  <si>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</si>
  <si>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</si>
  <si>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</si>
  <si>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</si>
  <si>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</si>
  <si>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</si>
  <si>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</si>
  <si>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</si>
  <si>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</si>
  <si>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</si>
  <si>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</si>
  <si>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</si>
  <si>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</si>
  <si>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</si>
  <si>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</si>
  <si>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</si>
  <si>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</si>
  <si>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</si>
  <si>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</si>
  <si>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</si>
  <si>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</si>
  <si>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</si>
  <si>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</si>
  <si>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</si>
  <si>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</si>
  <si>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</si>
  <si>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</si>
  <si>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</si>
  <si>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</si>
  <si>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</si>
  <si>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</si>
  <si>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</si>
  <si>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</si>
  <si>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</si>
  <si>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</si>
  <si>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</si>
  <si>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</si>
  <si>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</si>
  <si>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</si>
  <si>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</si>
  <si>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</si>
  <si>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</si>
  <si>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</si>
  <si>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</si>
  <si>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</si>
  <si>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</si>
  <si>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</si>
  <si>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</si>
  <si>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</si>
  <si>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</si>
  <si>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</si>
  <si>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</si>
  <si>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</si>
  <si>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</si>
  <si>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</si>
  <si>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</si>
  <si>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</si>
  <si>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</si>
  <si>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</si>
  <si>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</si>
  <si>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</si>
  <si>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</si>
  <si>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</si>
  <si>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</si>
  <si>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</si>
  <si>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</si>
  <si>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</si>
  <si>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</si>
  <si>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</si>
  <si>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</si>
  <si>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</si>
  <si>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</si>
  <si>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</si>
  <si>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</si>
  <si>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</si>
  <si>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</si>
  <si>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</si>
  <si>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</si>
  <si>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</si>
  <si>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</si>
  <si>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</si>
  <si>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</si>
  <si>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</si>
  <si>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</si>
  <si>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</si>
  <si>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</si>
  <si>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</si>
  <si>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</si>
  <si>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</si>
  <si>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</si>
  <si>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</si>
  <si>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</si>
  <si>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</si>
  <si>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</si>
  <si>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</si>
  <si>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</si>
  <si>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</si>
  <si>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</si>
  <si>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</si>
  <si>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</si>
  <si>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</si>
  <si>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</si>
  <si>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</si>
  <si>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</si>
  <si>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</si>
  <si>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</si>
  <si>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</si>
  <si>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</si>
  <si>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</si>
  <si>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</si>
  <si>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</si>
  <si>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</si>
  <si>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</si>
  <si>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</si>
  <si>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</si>
  <si>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</si>
  <si>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</si>
  <si>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</si>
  <si>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</si>
  <si>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</si>
  <si>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</si>
  <si>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</si>
  <si>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</si>
  <si>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</si>
  <si>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</si>
  <si>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</si>
  <si>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</si>
  <si>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</si>
  <si>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</si>
  <si>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</si>
  <si>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</si>
  <si>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</si>
  <si>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</si>
  <si>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</si>
  <si>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</si>
  <si>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</si>
  <si>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</si>
  <si>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</si>
  <si>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</si>
  <si>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</si>
  <si>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</si>
  <si>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</si>
  <si>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</si>
  <si>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</si>
  <si>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</si>
  <si>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</si>
  <si>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</si>
  <si>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</si>
  <si>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</si>
  <si>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</si>
  <si>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</si>
  <si>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</si>
  <si>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</si>
  <si>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</si>
  <si>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</si>
  <si>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</si>
  <si>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</si>
  <si>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</si>
  <si>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</si>
  <si>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</si>
  <si>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</si>
  <si>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</si>
  <si>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</si>
  <si>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</si>
  <si>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</si>
  <si>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</si>
  <si>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</si>
  <si>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</si>
  <si>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</si>
  <si>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</si>
  <si>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</si>
  <si>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</si>
  <si>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</si>
  <si>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</si>
  <si>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</si>
  <si>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</si>
  <si>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</si>
  <si>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</si>
  <si>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</si>
  <si>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</si>
  <si>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</si>
  <si>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</si>
  <si>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</si>
  <si>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</si>
  <si>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</si>
  <si>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</si>
  <si>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</si>
  <si>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</si>
  <si>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</si>
  <si>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</si>
  <si>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</si>
  <si>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</si>
  <si>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</si>
  <si>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</si>
  <si>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</si>
  <si>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</si>
  <si>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</si>
  <si>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</si>
  <si>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</si>
  <si>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</si>
  <si>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</si>
  <si>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</si>
  <si>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</si>
  <si>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</si>
  <si>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</si>
  <si>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</si>
  <si>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</si>
  <si>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</si>
  <si>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</si>
  <si>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</si>
  <si>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</si>
  <si>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</si>
  <si>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</si>
  <si>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</si>
  <si>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</si>
  <si>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</si>
  <si>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</si>
  <si>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</si>
  <si>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</si>
  <si>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</si>
  <si>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</si>
  <si>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</si>
  <si>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</si>
  <si>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</si>
  <si>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</si>
  <si>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</si>
  <si>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</si>
  <si>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</si>
  <si>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</si>
  <si>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</si>
  <si>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</si>
  <si>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</si>
  <si>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</si>
  <si>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</si>
  <si>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</si>
  <si>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</si>
  <si>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</si>
  <si>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</si>
  <si>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</si>
  <si>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</si>
  <si>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</si>
  <si>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</si>
  <si>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</si>
  <si>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</si>
  <si>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</si>
  <si>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</si>
  <si>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</si>
  <si>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</si>
  <si>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</si>
  <si>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</si>
  <si>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</si>
  <si>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</si>
  <si>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</si>
  <si>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</si>
  <si>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</si>
  <si>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</si>
  <si>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</si>
  <si>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</si>
  <si>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</si>
  <si>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</si>
  <si>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</si>
  <si>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</si>
  <si>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</si>
  <si>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</si>
  <si>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</si>
  <si>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</si>
  <si>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</si>
  <si>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</si>
  <si>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</si>
  <si>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</si>
  <si>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</si>
  <si>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</si>
  <si>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</si>
  <si>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</si>
  <si>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</si>
  <si>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</si>
  <si>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</si>
  <si>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</si>
  <si>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</si>
  <si>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</si>
  <si>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</si>
  <si>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</si>
  <si>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</si>
  <si>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</si>
  <si>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</si>
  <si>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</si>
  <si>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</si>
  <si>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</si>
  <si>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</si>
  <si>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</si>
  <si>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</si>
  <si>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</si>
  <si>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</si>
  <si>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</si>
  <si>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</si>
  <si>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</si>
  <si>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</si>
  <si>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</si>
  <si>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</si>
  <si>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</si>
  <si>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</si>
  <si>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</si>
  <si>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</si>
  <si>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</si>
  <si>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</si>
  <si>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</si>
  <si>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</si>
  <si>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</si>
  <si>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</si>
  <si>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</si>
  <si>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</si>
  <si>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</si>
  <si>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</si>
  <si>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</si>
  <si>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</si>
  <si>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</si>
  <si>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</si>
  <si>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</si>
  <si>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</si>
  <si>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</si>
  <si>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</si>
  <si>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</si>
  <si>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</si>
  <si>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</si>
  <si>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</si>
  <si>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</si>
  <si>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</si>
  <si>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</si>
  <si>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</si>
  <si>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</si>
  <si>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</si>
  <si>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</si>
  <si>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</si>
  <si>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</si>
  <si>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</si>
  <si>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</si>
  <si>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</si>
  <si>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</si>
  <si>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</si>
  <si>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</si>
  <si>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</si>
  <si>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</si>
  <si>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</si>
  <si>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</si>
  <si>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</si>
  <si>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</si>
  <si>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</si>
  <si>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</si>
  <si>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</si>
  <si>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</si>
  <si>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</si>
  <si>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</si>
  <si>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</si>
  <si>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</si>
  <si>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</si>
  <si>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</si>
  <si>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</si>
  <si>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</si>
  <si>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</si>
  <si>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</si>
  <si>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</si>
  <si>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</si>
  <si>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</si>
  <si>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</si>
  <si>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</si>
  <si>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</si>
  <si>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</si>
  <si>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</si>
  <si>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</si>
  <si>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</si>
  <si>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</si>
  <si>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</si>
  <si>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</si>
  <si>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</si>
  <si>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</si>
  <si>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</si>
  <si>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</si>
  <si>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</si>
  <si>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</si>
  <si>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</si>
  <si>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</si>
  <si>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</si>
  <si>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</si>
  <si>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</si>
  <si>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</si>
  <si>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</si>
  <si>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</si>
  <si>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</si>
  <si>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</si>
  <si>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</si>
  <si>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</si>
  <si>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</si>
  <si>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</si>
  <si>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</si>
  <si>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</si>
  <si>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</si>
  <si>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</si>
  <si>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</si>
  <si>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</si>
  <si>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</si>
  <si>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</si>
  <si>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</si>
  <si>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</si>
  <si>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</si>
  <si>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</si>
  <si>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</si>
  <si>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</si>
  <si>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</si>
  <si>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</si>
  <si>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</si>
  <si>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</si>
  <si>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</si>
  <si>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</si>
  <si>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</si>
  <si>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</si>
  <si>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</si>
  <si>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</si>
  <si>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</si>
  <si>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</si>
  <si>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</si>
  <si>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</si>
  <si>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</si>
  <si>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</si>
  <si>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</si>
  <si>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</si>
  <si>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</si>
  <si>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</si>
  <si>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</si>
  <si>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</si>
  <si>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</si>
  <si>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</si>
  <si>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</si>
  <si>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</si>
  <si>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</si>
  <si>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</si>
  <si>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</si>
  <si>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</si>
  <si>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</si>
  <si>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</si>
  <si>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</si>
  <si>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</si>
  <si>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</si>
  <si>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</si>
  <si>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</si>
  <si>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</si>
  <si>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</si>
  <si>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</si>
  <si>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</si>
  <si>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</si>
  <si>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</si>
  <si>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</si>
  <si>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</si>
  <si>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</si>
  <si>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</si>
  <si>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</si>
  <si>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</si>
  <si>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</si>
  <si>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</si>
  <si>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</si>
  <si>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</si>
  <si>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</si>
  <si>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</si>
  <si>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</si>
  <si>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</si>
  <si>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</si>
  <si>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</si>
  <si>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</si>
  <si>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</si>
  <si>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</si>
  <si>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</si>
  <si>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</si>
  <si>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</si>
  <si>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</si>
  <si>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</si>
  <si>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</si>
  <si>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</si>
  <si>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</si>
  <si>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</si>
  <si>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</si>
  <si>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</si>
  <si>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</si>
  <si>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</si>
  <si>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</si>
  <si>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</si>
  <si>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</si>
  <si>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</si>
  <si>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</si>
  <si>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</si>
  <si>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</si>
  <si>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</si>
  <si>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</si>
  <si>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</si>
  <si>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</si>
  <si>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</si>
  <si>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</si>
  <si>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</si>
  <si>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</si>
  <si>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</si>
  <si>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</si>
  <si>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</si>
  <si>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</si>
  <si>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</si>
  <si>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</si>
  <si>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</si>
  <si>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</si>
  <si>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</si>
  <si>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</si>
  <si>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</si>
  <si>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</si>
  <si>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</si>
  <si>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</si>
  <si>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</si>
  <si>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</si>
  <si>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</si>
  <si>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</si>
  <si>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</si>
  <si>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</si>
  <si>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</si>
  <si>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</si>
  <si>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</si>
  <si>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</si>
  <si>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</si>
  <si>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</si>
  <si>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</si>
  <si>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</si>
  <si>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</si>
  <si>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</si>
  <si>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</si>
  <si>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</si>
  <si>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</si>
  <si>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</si>
  <si>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</si>
  <si>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</si>
  <si>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</si>
  <si>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</si>
  <si>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</si>
  <si>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</si>
  <si>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</si>
  <si>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</si>
  <si>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</si>
  <si>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</si>
  <si>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</si>
  <si>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</si>
  <si>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</si>
  <si>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</si>
  <si>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</si>
  <si>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</si>
  <si>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</si>
  <si>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</si>
  <si>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</si>
  <si>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</si>
  <si>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</si>
  <si>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</si>
  <si>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</si>
  <si>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</si>
  <si>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</si>
  <si>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</si>
  <si>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</si>
  <si>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</si>
  <si>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</si>
  <si>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</si>
  <si>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</si>
  <si>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</si>
  <si>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</si>
  <si>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</si>
  <si>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</si>
  <si>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</si>
  <si>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</si>
  <si>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</si>
  <si>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</si>
  <si>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</si>
  <si>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</si>
  <si>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</si>
  <si>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</si>
  <si>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</si>
  <si>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</si>
  <si>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</si>
  <si>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</si>
  <si>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</si>
  <si>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</si>
  <si>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</si>
  <si>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</si>
  <si>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</si>
  <si>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</si>
  <si>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</si>
  <si>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</si>
  <si>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</si>
  <si>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</si>
  <si>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</si>
  <si>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</si>
  <si>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</si>
  <si>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</si>
  <si>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</si>
  <si>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</si>
  <si>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</si>
  <si>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</si>
  <si>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</si>
  <si>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</si>
  <si>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</si>
  <si>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</si>
  <si>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</si>
  <si>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</si>
  <si>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</si>
  <si>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</si>
  <si>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</si>
  <si>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</si>
  <si>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</si>
  <si>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</si>
  <si>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</si>
  <si>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</si>
  <si>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</si>
  <si>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</si>
  <si>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</si>
  <si>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</si>
  <si>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</si>
  <si>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</si>
  <si>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</si>
  <si>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</si>
  <si>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</si>
  <si>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</si>
  <si>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</si>
  <si>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</si>
  <si>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</si>
  <si>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</si>
  <si>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</si>
  <si>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</si>
  <si>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</si>
  <si>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</si>
  <si>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</si>
  <si>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</si>
  <si>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</si>
  <si>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</si>
  <si>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</si>
  <si>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</si>
  <si>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</si>
  <si>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</si>
  <si>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</si>
  <si>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</si>
  <si>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</si>
  <si>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</si>
  <si>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</si>
  <si>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</si>
  <si>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</si>
  <si>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</si>
  <si>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</si>
  <si>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</si>
  <si>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</si>
  <si>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</si>
  <si>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</si>
  <si>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</si>
  <si>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</si>
  <si>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</si>
  <si>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</si>
  <si>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</si>
  <si>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</si>
  <si>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</si>
  <si>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</si>
  <si>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</si>
  <si>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</si>
  <si>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</si>
  <si>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</si>
  <si>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</si>
  <si>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</si>
  <si>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</si>
  <si>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</si>
  <si>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</si>
  <si>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</si>
  <si>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</si>
  <si>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</si>
  <si>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</si>
  <si>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</si>
  <si>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</si>
  <si>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</si>
  <si>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</si>
  <si>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</si>
  <si>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</si>
  <si>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</si>
  <si>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</si>
  <si>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</si>
  <si>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</si>
  <si>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</si>
  <si>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</si>
  <si>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</si>
  <si>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</si>
  <si>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</si>
  <si>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</si>
  <si>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</si>
  <si>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</si>
  <si>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</si>
  <si>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</si>
  <si>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</si>
  <si>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</si>
  <si>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</si>
  <si>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</si>
  <si>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</si>
  <si>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</si>
  <si>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</si>
  <si>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</si>
  <si>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</si>
  <si>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</si>
  <si>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</si>
  <si>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</si>
  <si>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</si>
  <si>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</si>
  <si>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</si>
  <si>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</si>
  <si>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</si>
  <si>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</si>
  <si>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</si>
  <si>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</si>
  <si>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</si>
  <si>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</si>
  <si>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</si>
  <si>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</si>
  <si>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</si>
  <si>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</si>
  <si>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</si>
  <si>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</si>
  <si>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</si>
  <si>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</si>
  <si>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</si>
  <si>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</si>
  <si>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</si>
  <si>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</si>
  <si>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</si>
  <si>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</si>
  <si>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</si>
  <si>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</si>
  <si>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</si>
  <si>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</si>
  <si>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</si>
  <si>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</si>
  <si>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</si>
  <si>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</si>
  <si>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</si>
  <si>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</si>
  <si>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</si>
  <si>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</si>
  <si>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</si>
  <si>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</si>
  <si>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</si>
  <si>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</si>
  <si>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</si>
  <si>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</si>
  <si>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</si>
  <si>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</si>
  <si>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</si>
  <si>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</si>
  <si>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</si>
  <si>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</si>
  <si>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</si>
  <si>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</si>
  <si>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</si>
  <si>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</si>
  <si>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</si>
  <si>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</si>
  <si>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</si>
  <si>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</si>
  <si>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</si>
  <si>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</si>
  <si>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</si>
  <si>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</si>
  <si>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</si>
  <si>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</si>
  <si>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</si>
  <si>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</si>
  <si>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</si>
  <si>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</si>
  <si>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</si>
  <si>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</si>
  <si>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</si>
  <si>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</si>
  <si>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</si>
  <si>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</si>
  <si>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</si>
  <si>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</si>
  <si>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</si>
  <si>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</si>
  <si>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</si>
  <si>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</si>
  <si>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</si>
  <si>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</si>
  <si>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</si>
  <si>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</si>
  <si>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</si>
  <si>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</si>
  <si>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</si>
  <si>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</si>
  <si>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</si>
  <si>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</si>
  <si>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</si>
  <si>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</si>
  <si>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</si>
  <si>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</si>
  <si>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</si>
  <si>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</si>
  <si>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</si>
  <si>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</si>
  <si>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</si>
  <si>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</si>
  <si>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</si>
  <si>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</si>
  <si>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</si>
  <si>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</si>
  <si>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</si>
  <si>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</si>
  <si>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</si>
  <si>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</si>
  <si>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</si>
  <si>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</si>
  <si>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</si>
  <si>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</si>
  <si>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</si>
  <si>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</si>
  <si>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</si>
  <si>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</si>
  <si>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</si>
  <si>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</si>
  <si>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</si>
  <si>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</si>
  <si>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</si>
  <si>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</si>
  <si>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</si>
  <si>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</si>
  <si>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</si>
  <si>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</si>
  <si>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</si>
  <si>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</si>
  <si>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</si>
  <si>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</si>
  <si>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</si>
  <si>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</si>
  <si>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</si>
  <si>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</si>
  <si>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</si>
  <si>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</si>
  <si>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</si>
  <si>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</si>
  <si>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</si>
  <si>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</si>
  <si>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</si>
  <si>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</si>
  <si>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</si>
  <si>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</si>
  <si>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</si>
  <si>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</si>
  <si>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</si>
  <si>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</si>
  <si>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</si>
  <si>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</si>
  <si>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</si>
  <si>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</si>
  <si>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</si>
  <si>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</si>
  <si>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</si>
  <si>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</si>
  <si>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</si>
  <si>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</si>
  <si>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</si>
  <si>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</si>
  <si>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</si>
  <si>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</si>
  <si>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</si>
  <si>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</si>
  <si>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</si>
  <si>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</si>
  <si>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</si>
  <si>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</si>
  <si>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</si>
  <si>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</si>
  <si>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</si>
  <si>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</si>
  <si>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</si>
  <si>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</si>
  <si>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</si>
  <si>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</si>
  <si>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</si>
  <si>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</si>
  <si>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</si>
  <si>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</si>
  <si>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</si>
  <si>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</si>
  <si>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</si>
  <si>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</si>
  <si>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</si>
  <si>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</si>
  <si>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</si>
  <si>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</si>
  <si>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</si>
  <si>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</si>
  <si>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</si>
  <si>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</si>
  <si>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</si>
  <si>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</si>
  <si>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</si>
  <si>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</si>
  <si>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</si>
  <si>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</si>
  <si>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</si>
  <si>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</si>
  <si>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</si>
  <si>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</si>
  <si>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</si>
  <si>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</si>
  <si>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</si>
  <si>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</si>
  <si>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</si>
  <si>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</si>
  <si>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</si>
  <si>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</si>
  <si>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</si>
  <si>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</si>
  <si>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</si>
  <si>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</si>
  <si>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</si>
  <si>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</si>
  <si>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</si>
  <si>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</si>
  <si>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</si>
  <si>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</si>
  <si>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</si>
  <si>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</si>
  <si>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</si>
  <si>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</si>
  <si>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</si>
  <si>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</si>
  <si>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</si>
  <si>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</si>
  <si>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</si>
  <si>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</si>
  <si>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</si>
  <si>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</si>
  <si>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</si>
  <si>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</si>
  <si>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</si>
  <si>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</si>
  <si>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</si>
  <si>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</si>
  <si>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</si>
  <si>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</si>
  <si>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</si>
  <si>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</si>
  <si>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</si>
  <si>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</si>
  <si>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</si>
  <si>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</si>
  <si>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</si>
  <si>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</si>
  <si>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</si>
  <si>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</si>
  <si>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</si>
  <si>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</si>
  <si>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</si>
  <si>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</si>
  <si>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</si>
  <si>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</si>
  <si>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</si>
  <si>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</si>
  <si>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</si>
  <si>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</si>
  <si>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</si>
  <si>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</si>
  <si>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</si>
  <si>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</si>
  <si>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</si>
  <si>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</si>
  <si>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</si>
  <si>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</si>
  <si>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</si>
  <si>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</si>
  <si>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</si>
  <si>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</si>
  <si>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</si>
  <si>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</si>
  <si>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</si>
  <si>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</si>
  <si>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</si>
  <si>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</si>
  <si>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</si>
  <si>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</si>
  <si>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</si>
  <si>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</si>
  <si>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</si>
  <si>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</si>
  <si>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</si>
  <si>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</si>
  <si>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</si>
  <si>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</si>
  <si>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</si>
  <si>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</si>
  <si>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</si>
  <si>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</si>
  <si>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</si>
  <si>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</si>
  <si>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</si>
  <si>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</si>
  <si>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</si>
  <si>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</si>
  <si>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</si>
  <si>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</si>
  <si>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</si>
  <si>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</si>
  <si>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</si>
  <si>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</si>
  <si>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</si>
  <si>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</si>
  <si>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</si>
  <si>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</si>
  <si>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</si>
  <si>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</si>
  <si>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</si>
  <si>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</si>
  <si>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</si>
  <si>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</si>
  <si>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</si>
  <si>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</si>
  <si>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</si>
  <si>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</si>
  <si>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</si>
  <si>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</si>
  <si>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</si>
  <si>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</si>
  <si>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</si>
  <si>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</si>
  <si>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</si>
  <si>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</si>
  <si>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</si>
  <si>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</si>
  <si>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</si>
  <si>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</si>
  <si>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</si>
  <si>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</si>
  <si>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</si>
  <si>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</si>
  <si>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</si>
  <si>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</si>
  <si>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</si>
  <si>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</si>
  <si>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</si>
  <si>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</si>
  <si>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</si>
  <si>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</si>
  <si>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</si>
  <si>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</si>
  <si>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</si>
  <si>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</si>
  <si>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</si>
  <si>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</si>
  <si>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</si>
  <si>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</si>
  <si>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</si>
  <si>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</si>
  <si>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</si>
  <si>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</si>
  <si>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</si>
  <si>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</si>
  <si>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</si>
  <si>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</si>
  <si>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</si>
  <si>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</si>
  <si>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</si>
  <si>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</si>
  <si>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</si>
  <si>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</si>
  <si>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</si>
  <si>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</si>
  <si>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</si>
  <si>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</si>
  <si>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</si>
  <si>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</si>
  <si>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</si>
  <si>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</si>
  <si>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</si>
  <si>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</si>
  <si>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</si>
  <si>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</si>
  <si>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</si>
  <si>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</si>
  <si>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</si>
  <si>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</si>
  <si>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</si>
  <si>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</si>
  <si>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</si>
  <si>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 xml:space="preserve">site located Qatar border EM team at gate still wait access approval enter the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</si>
  <si>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</si>
  <si>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</si>
  <si>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</si>
  <si>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</si>
  <si>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</si>
  <si>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</si>
  <si>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</si>
  <si>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</si>
  <si>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</si>
  <si>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</si>
  <si>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</si>
  <si>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</si>
  <si>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</si>
  <si>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</si>
  <si>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</si>
  <si>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</si>
  <si>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</si>
  <si>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</si>
  <si>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</si>
  <si>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</si>
  <si>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</si>
  <si>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</si>
  <si>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</si>
  <si>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</si>
  <si>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</si>
  <si>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</si>
  <si>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</si>
  <si>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</si>
  <si>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</si>
  <si>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</si>
  <si>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</si>
  <si>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</si>
  <si>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</si>
  <si>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</si>
  <si>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</si>
  <si>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</si>
  <si>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</si>
  <si>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</si>
  <si>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</si>
  <si>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</si>
  <si>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</si>
  <si>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</si>
  <si>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</si>
  <si>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</si>
  <si>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</si>
  <si>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</si>
  <si>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</si>
  <si>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</si>
  <si>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</si>
  <si>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</si>
  <si>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</si>
  <si>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</si>
  <si>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</si>
  <si>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</si>
  <si>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</si>
  <si>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</si>
  <si>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</si>
  <si>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</si>
  <si>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</si>
  <si>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</si>
  <si>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</si>
  <si>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</si>
  <si>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</si>
  <si>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</si>
  <si>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</si>
  <si>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</si>
  <si>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</si>
  <si>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</si>
  <si>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</si>
  <si>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</si>
  <si>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</si>
  <si>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</si>
  <si>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</si>
  <si>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</si>
  <si>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</si>
  <si>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</si>
  <si>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</si>
  <si>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</si>
  <si>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</si>
  <si>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</si>
  <si>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</si>
  <si>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</si>
  <si>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</si>
  <si>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</si>
  <si>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</si>
  <si>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</si>
  <si>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PCM-20251019-00002086</t>
  </si>
  <si>
    <t>ETA 10 min</t>
  </si>
  <si>
    <t xml:space="preserve"> PCM-20250215-00000830 </t>
  </si>
  <si>
    <t>LTE site still down and  site located in aramco area access issue need special permission</t>
  </si>
  <si>
    <t>PCM-20251019-00002270</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</si>
  <si>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</si>
  <si>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</si>
  <si>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</si>
  <si>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</si>
  <si>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</si>
  <si>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</si>
  <si>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</si>
  <si>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</si>
  <si>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</si>
  <si>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</si>
  <si>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</si>
  <si>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</si>
  <si>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 // at site TS</t>
  </si>
  <si>
    <t>TT-20251019-01639 // NA</t>
  </si>
  <si>
    <t>site Flapping due to Rectifier module faulty under arranging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</si>
</sst>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7" totalsRowShown="0" headerRowDxfId="48" dataDxfId="47" headerRowBorderDxfId="45" tableBorderDxfId="46" totalsRowBorderDxfId="44">
  <autoFilter ref="A1:L3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9" totalsRowShown="0" headerRowDxfId="31" dataDxfId="30" headerRowBorderDxfId="28" tableBorderDxfId="29">
  <autoFilter ref="A1:L5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9" totalsRowShown="0" headerRowDxfId="15" dataDxfId="14" headerRowBorderDxfId="12" tableBorderDxfId="13">
  <autoFilter ref="A1:L4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9" sqref="A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286.89574861111032</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6.4004361111074104</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0.15545925925835036</v>
      </c>
      <c r="H4" s="167">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45949.844174537036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45949.844174537036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45949.844174537036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45949.844174537036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45949.844174537036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45949.844174537036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45949.844174537036</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45949.844174537036</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45949.844174537036</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45949.844174537036</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45949.844174537036</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45949.844174537036</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45949.844174537036</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45949.844174537036</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45949.844174537036</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45949.844174537036</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45949.844174537036</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45949.844174537036</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45949.844174537036</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45949.844174537036</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45949.844174537036</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45949.844174537036</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45949.844174537036</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45949.844174537036</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45949.844174537036</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45949.844174537036</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45949.844174537036</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45949.844174537036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45949.844174537036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45949.844174537036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45949.844174537036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45949.844174537036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45949.844174537036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45949.844174537036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45949.844174537036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45949.844174537036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45949.844174537036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45949.844174537036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45949.844174537036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45949.844174537036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45949.844174537036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45949.844174537036</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45949.844174537036</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45949.844174537036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45949.844174537036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45949.844174537036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45949.844174537036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45949.844174537036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45949.844174537036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45949.844174537036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45949.844174537036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45949.844174537036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45949.844174537036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45949.844174537036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45949.844174537036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45949.844174537036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45949.844174537036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45949.844174537036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45949.844174537036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45949.844174537036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45949.844174537036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45949.844174537036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45949.844174537036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45949.844174537036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45949.844174537036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45949.844174537036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45949.844174537036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45949.844174537036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45949.844174537036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45949.844174537036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45949.844174537036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45949.844174537036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45949.844174537036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45949.844174537036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45949.844174537036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45949.844174537036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45949.844174537036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45949.844174537036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45949.844174537036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45949.844174537036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45949.844174537036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45949.844174537036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45949.844174537036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45949.844174537036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45949.844174537036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45949.844174537036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45949.844174537036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45949.844174537036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45949.844174537036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45949.844174537036</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45949.844174537036</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45949.844174537036</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45949.844174537036</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45949.844174537036</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45949.844174537036</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45949.844174537036</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45949.844174537036</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45949.844174537036</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45949.844174537036</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5E6B6C94-CF07-4F19-A500-FD3E7B00140F}"/>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143.11709120370506</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124.84433657407499</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5.3483990740714944</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45949.844174537036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45949.844174537036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45949.844174537036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45949.844174537036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45949.844174537036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45949.844174537036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45949.844174537036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45949.844174537036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45949.844174537036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45949.844174537036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45949.844174537036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45949.844174537036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45949.844174537036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45949.844174537036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45949.844174537036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45949.844174537036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45949.844174537036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45949.844174537036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45949.844174537036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45949.844174537036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45949.844174537036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45949.844174537036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45949.844174537036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45949.844174537036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45949.844174537036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45949.844174537036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45949.844174537036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45949.844174537036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45949.844174537036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45949.844174537036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45949.844174537036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45949.844174537036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45949.844174537036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45949.844174537036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45949.844174537036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45949.844174537036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45949.844174537036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45949.844174537036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45949.844174537036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45949.844174537036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45949.844174537036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45949.844174537036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45949.844174537036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45949.844174537036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45949.844174537036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45949.844174537036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45949.844174537036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45949.844174537036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45949.844174537036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45949.844174537036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45949.844174537036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45949.844174537036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45949.844174537036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45949.844174537036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45949.844174537036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45949.844174537036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45949.844174537036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45949.844174537036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45949.844174537036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45949.844174537036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45949.844174537036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45949.844174537036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45949.844174537036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45949.844174537036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45949.844174537036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45949.844174537036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45949.844174537036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45949.844174537036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45949.844174537036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45949.844174537036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45949.844174537036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45949.844174537036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45949.844174537036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45949.844174537036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45949.844174537036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45949.844174537036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45949.844174537036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45949.844174537036</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45949.844174537036</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45949.844174537036</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45949.844174537036</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45949.844174537036</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45949.844174537036</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45949.844174537036</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45949.844174537036</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A7" sqref="A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t="s">
        <v>39056</v>
      </c>
      <c r="B2" s="64" t="str">
        <f>IFERROR(VLOOKUP(D2,DB!A:K,11,0),"")</f>
        <v>R3</v>
      </c>
      <c r="C2" s="18">
        <v>1</v>
      </c>
      <c r="D2" s="18" t="s">
        <v>20668</v>
      </c>
      <c r="E2" s="18" t="s">
        <v>38964</v>
      </c>
      <c r="F2" s="22">
        <v>45949.770358796297</v>
      </c>
      <c r="G2" s="21">
        <f t="shared" ref="G2:G43" ca="1" si="0">IFERROR(NOW()-F2,"-")</f>
        <v>7.3815740739519242E-2</v>
      </c>
      <c r="H2" s="166">
        <v>45949.764606481483</v>
      </c>
      <c r="I2" s="19" t="str">
        <f>IFERROR(VLOOKUP(D2,DB!A:F,6,0),"")</f>
        <v>SCECO</v>
      </c>
      <c r="J2" s="18" t="str">
        <f>IFERROR(VLOOKUP(D2,DB!A:G,7,0),"")</f>
        <v>Dead</v>
      </c>
      <c r="K2" s="47" t="s">
        <v>39057</v>
      </c>
      <c r="L2" s="23" t="str">
        <f>IFERROR(VLOOKUP(D2,DB!A:I,9,0),"")</f>
        <v>Latis</v>
      </c>
    </row>
    <row r="3" spans="1:13" ht="15" customHeight="1">
      <c r="A3" s="19"/>
      <c r="B3" s="64" t="str">
        <f>IFERROR(VLOOKUP(D3,DB!A:K,11,0),"")</f>
        <v/>
      </c>
      <c r="C3" s="18"/>
      <c r="D3" s="18"/>
      <c r="E3" s="18"/>
      <c r="F3" s="20"/>
      <c r="G3" s="21">
        <f t="shared" ca="1" si="0"/>
        <v>45949.844174537036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45949.844174537036</v>
      </c>
      <c r="H4" s="22"/>
      <c r="I4" s="19" t="str">
        <f>IFERROR(VLOOKUP(D4,DB!A:F,6,0),"")</f>
        <v/>
      </c>
      <c r="J4" s="18" t="str">
        <f>IFERROR(VLOOKUP(D4,DB!A:G,7,0),"")</f>
        <v/>
      </c>
      <c r="K4" s="47"/>
      <c r="L4" s="23" t="str">
        <f>IFERROR(VLOOKUP(D4,DB!A:I,9,0),"")</f>
        <v/>
      </c>
    </row>
    <row r="5" spans="1:13" ht="15" customHeight="1">
      <c r="A5" s="19"/>
      <c r="B5" s="64" t="str">
        <f>IFERROR(VLOOKUP(D5,DB!A:K,11,0),"")</f>
        <v/>
      </c>
      <c r="C5" s="18"/>
      <c r="D5" s="64"/>
      <c r="E5" s="18"/>
      <c r="F5" s="20"/>
      <c r="G5" s="21">
        <f t="shared" ca="1" si="0"/>
        <v>45949.844174537036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45949.844174537036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45949.844174537036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45949.844174537036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45949.844174537036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45949.844174537036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45949.844174537036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45949.844174537036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45949.844174537036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45949.844174537036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45949.844174537036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45949.844174537036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45949.844174537036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45949.844174537036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45949.844174537036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45949.844174537036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45949.844174537036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45949.844174537036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45949.844174537036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45949.844174537036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45949.844174537036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45949.844174537036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45949.844174537036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45949.844174537036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45949.844174537036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45949.844174537036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45949.844174537036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45949.844174537036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45949.844174537036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45949.844174537036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45949.844174537036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45949.844174537036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45949.844174537036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45949.844174537036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45949.844174537036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45949.844174537036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45949.844174537036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45949.844174537036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45949.844174537036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45949.844174537036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45949.844174537036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45949.844174537036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45949.844174537036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45949.844174537036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45949.844174537036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45949.844174537036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45949.844174537036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45949.844174537036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45949.844174537036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45949.844174537036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45949.844174537036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45949.844174537036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45949.844174537036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45949.844174537036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45949.844174537036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45949.844174537036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45949.844174537036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45949.844174537036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45949.844174537036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45949.844174537036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45949.844174537036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45949.844174537036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45949.844174537036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45949.844174537036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45949.844174537036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45949.844174537036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45949.844174537036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45949.844174537036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45949.844174537036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45949.844174537036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45949.844174537036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45949.844174537036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45949.844174537036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45949.844174537036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45949.844174537036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45949.844174537036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45949.844174537036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45949.844174537036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45949.844174537036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45949.844174537036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45949.844174537036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45949.844174537036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45949.844174537036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45949.844174537036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45949.844174537036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45949.844174537036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45949.844174537036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45949.844174537036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45949.844174537036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45949.844174537036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45949.844174537036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45949.844174537036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45949.844174537036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45949.844174537036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45949.844174537036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45949.844174537036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45949.844174537036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45949.844174537036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45949.844174537036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45949.844174537036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45949.844174537036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45949.844174537036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45949.844174537036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45949.844174537036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45949.844174537036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45949.844174537036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45949.844174537036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45949.844174537036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45949.844174537036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45949.844174537036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45949.844174537036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45949.844174537036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45949.844174537036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45949.844174537036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45949.844174537036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45949.844174537036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45949.844174537036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45949.844174537036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45949.844174537036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45949.844174537036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45949.844174537036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45949.844174537036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45949.844174537036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45949.844174537036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45949.844174537036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45949.844174537036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45949.844174537036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45949.844174537036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45949.844174537036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45949.844174537036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45949.844174537036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45949.844174537036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45949.844174537036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45949.844174537036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45949.844174537036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45949.844174537036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45949.844174537036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45949.844174537036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45949.844174537036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45949.844174537036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45949.844174537036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45949.844174537036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45949.844174537036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45949.844174537036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45949.844174537036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45949.844174537036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45949.844174537036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45949.844174537036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45949.844174537036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45949.844174537036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45949.844174537036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45949.844174537036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45949.844174537036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45949.844174537036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45949.844174537036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45949.844174537036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45949.844174537036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45949.844174537036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45949.844174537036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45949.844174537036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45949.844174537036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45949.844174537036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45949.844174537036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45949.844174537036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45949.844174537036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45949.844174537036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45949.844174537036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45949.844174537036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45949.844174537036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45949.844174537036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45949.844174537036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45949.844174537036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45949.844174537036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45949.844174537036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45949.844174537036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45949.844174537036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45949.844174537036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45949.844174537036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45949.844174537036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45949.844174537036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45949.844174537036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45949.844174537036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45949.844174537036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45949.844174537036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45949.844174537036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45949.844174537036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45949.844174537036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45949.844174537036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45949.844174537036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45949.844174537036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45949.844174537036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45949.844174537036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45949.844174537036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45949.844174537036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45949.844174537036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45949.844174537036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45949.844174537036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45949.844174537036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45949.844174537036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45949.844174537036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45949.844174537036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45949.844174537036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45949.844174537036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45949.844174537036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45949.844174537036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45949.844174537036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45949.844174537036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45949.844174537036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45949.844174537036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45949.844174537036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45949.844174537036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45949.844174537036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45949.844174537036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45949.844174537036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45949.844174537036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45949.844174537036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45949.844174537036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45949.844174537036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45949.844174537036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45949.844174537036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45949.844174537036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45949.844174537036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45949.844174537036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45949.844174537036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45949.844174537036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45949.844174537036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45949.844174537036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45949.844174537036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45949.844174537036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45949.844174537036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45949.844174537036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45949.844174537036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45949.844174537036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45949.844174537036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45949.844174537036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45949.844174537036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45949.844174537036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45949.844174537036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45949.844174537036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45949.844174537036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45949.844174537036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45949.844174537036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45949.844174537036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45949.844174537036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45949.844174537036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45949.844174537036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45949.844174537036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45949.844174537036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45949.844174537036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45949.844174537036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45949.844174537036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45949.844174537036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45949.844174537036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45949.844174537036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45949.844174537036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45949.844174537036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45949.844174537036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45949.844174537036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45949.844174537036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45949.844174537036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45949.844174537036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45949.844174537036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45949.844174537036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45949.844174537036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45949.844174537036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45949.844174537036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45949.844174537036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45949.844174537036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45949.844174537036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45949.844174537036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45949.844174537036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45949.844174537036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45949.844174537036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45949.844174537036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45949.844174537036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45949.844174537036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45949.844174537036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45949.844174537036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45949.844174537036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45949.844174537036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45949.844174537036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45949.844174537036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45949.844174537036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45949.844174537036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45949.844174537036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45949.844174537036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45949.844174537036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45949.844174537036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45949.844174537036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45949.844174537036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45949.844174537036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45949.844174537036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45949.844174537036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45949.844174537036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45949.844174537036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45949.844174537036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45949.844174537036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45949.844174537036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45949.844174537036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45949.844174537036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45949.844174537036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45949.844174537036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45949.844174537036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45949.844174537036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45949.844174537036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45949.844174537036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45949.844174537036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45949.844174537036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45949.844174537036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45949.844174537036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45949.844174537036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45949.844174537036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45949.844174537036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45949.844174537036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45949.844174537036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45949.844174537036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45949.844174537036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45949.844174537036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45949.844174537036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45949.844174537036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45949.844174537036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45949.844174537036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45949.844174537036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45949.844174537036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45949.844174537036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45949.844174537036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45949.844174537036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45949.844174537036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45949.844174537036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45949.844174537036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45949.844174537036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45949.844174537036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45949.844174537036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45949.844174537036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45949.844174537036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45949.844174537036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45949.844174537036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45949.844174537036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45949.844174537036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45949.844174537036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45949.844174537036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45949.844174537036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45949.844174537036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45949.844174537036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45949.844174537036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45949.844174537036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45949.844174537036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45949.844174537036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45949.844174537036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45949.844174537036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45949.844174537036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45949.844174537036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45949.844174537036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45949.844174537036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45949.844174537036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45949.844174537036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45949.844174537036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45949.844174537036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45949.844174537036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45949.844174537036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45949.844174537036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45949.844174537036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45949.844174537036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45949.844174537036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45949.844174537036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45949.844174537036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45949.844174537036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45949.844174537036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45949.844174537036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45949.844174537036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45949.844174537036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45949.844174537036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45949.844174537036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45949.844174537036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45949.844174537036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45949.844174537036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45949.844174537036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45949.844174537036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45949.844174537036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45949.844174537036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45949.844174537036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45949.844174537036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45949.844174537036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45949.844174537036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45949.844174537036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45949.844174537036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45949.844174537036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45949.844174537036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45949.844174537036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45949.844174537036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45949.844174537036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45949.844174537036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45949.844174537036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45949.844174537036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45949.844174537036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45949.844174537036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45949.844174537036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45949.844174537036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45949.844174537036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45949.844174537036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45949.844174537036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45949.844174537036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45949.844174537036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45949.844174537036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45949.844174537036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45949.844174537036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45949.844174537036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45949.844174537036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45949.844174537036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45949.844174537036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45949.844174537036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45949.844174537036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45949.844174537036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45949.844174537036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45949.844174537036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45949.844174537036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45949.844174537036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45949.844174537036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45949.844174537036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45949.844174537036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45949.844174537036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45949.844174537036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45949.844174537036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45949.844174537036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45949.844174537036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45949.844174537036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45949.844174537036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45949.844174537036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45949.844174537036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45949.844174537036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45949.844174537036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45949.844174537036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45949.844174537036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45949.844174537036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45949.844174537036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45949.844174537036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45949.844174537036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45949.844174537036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45949.844174537036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45949.844174537036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45949.844174537036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45949.844174537036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45949.844174537036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45949.844174537036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45949.844174537036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45949.844174537036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45949.844174537036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45949.844174537036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45949.844174537036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45949.844174537036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45949.844174537036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45949.844174537036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45949.844174537036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45949.844174537036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45949.844174537036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45949.844174537036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45949.844174537036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45949.844174537036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45949.844174537036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45949.844174537036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45949.844174537036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45949.844174537036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45949.844174537036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45949.844174537036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45949.844174537036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45949.844174537036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45949.844174537036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45949.844174537036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45949.844174537036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45949.844174537036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45949.844174537036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45949.844174537036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45949.844174537036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45949.844174537036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45949.844174537036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45949.844174537036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45949.844174537036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45949.844174537036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45949.844174537036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45949.844174537036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45949.844174537036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45949.844174537036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45949.844174537036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45949.844174537036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45949.844174537036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45949.844174537036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45949.844174537036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45949.844174537036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45949.844174537036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45949.844174537036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45949.844174537036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45949.844174537036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45949.844174537036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45949.844174537036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45949.844174537036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45949.844174537036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45949.844174537036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45949.844174537036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45949.844174537036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45949.844174537036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45949.844174537036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45949.844174537036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45949.844174537036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45949.844174537036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45949.844174537036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45949.844174537036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45949.844174537036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45949.844174537036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45949.844174537036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45949.844174537036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45949.844174537036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45949.844174537036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45949.844174537036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45949.844174537036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45949.844174537036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45949.844174537036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45949.844174537036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45949.844174537036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45949.844174537036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45949.844174537036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45949.844174537036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45949.844174537036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45949.844174537036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45949.844174537036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45949.844174537036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45949.844174537036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45949.844174537036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45949.844174537036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45949.844174537036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45949.844174537036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45949.844174537036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45949.844174537036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45949.844174537036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45949.844174537036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45949.844174537036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45949.844174537036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45949.844174537036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45949.844174537036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45949.844174537036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45949.844174537036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45949.844174537036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45949.844174537036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45949.844174537036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45949.844174537036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45949.844174537036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45949.844174537036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45949.844174537036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45949.844174537036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45949.844174537036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45949.844174537036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45949.844174537036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45949.844174537036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45949.844174537036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45949.844174537036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45949.844174537036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45949.844174537036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45949.844174537036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45949.844174537036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45949.844174537036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45949.844174537036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45949.844174537036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45949.844174537036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45949.844174537036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45949.844174537036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45949.844174537036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45949.844174537036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45949.844174537036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45949.844174537036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45949.844174537036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45949.844174537036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45949.844174537036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45949.844174537036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45949.844174537036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45949.844174537036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45949.844174537036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45949.844174537036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45949.844174537036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45949.844174537036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45949.844174537036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45949.844174537036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45949.844174537036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45949.844174537036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45949.844174537036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45949.844174537036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45949.844174537036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45949.844174537036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45949.844174537036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45949.844174537036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45949.844174537036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45949.844174537036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45949.844174537036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45949.844174537036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45949.844174537036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45949.844174537036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45949.844174537036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45949.844174537036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45949.844174537036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45949.844174537036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45949.844174537036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45949.844174537036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45949.844174537036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45949.844174537036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45949.844174537036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45949.844174537036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45949.844174537036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45949.844174537036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45949.844174537036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45949.844174537036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45949.844174537036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45949.844174537036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45949.844174537036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45949.844174537036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45949.844174537036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45949.844174537036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45949.844174537036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45949.844174537036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45949.844174537036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45949.844174537036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45949.844174537036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45949.844174537036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45949.844174537036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45949.844174537036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45949.844174537036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45949.844174537036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45949.844174537036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45949.844174537036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45949.844174537036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45949.844174537036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45949.844174537036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45949.844174537036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45949.844174537036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45949.844174537036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45949.844174537036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45949.844174537036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45949.844174537036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45949.844174537036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45949.844174537036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45949.844174537036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45949.844174537036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45949.844174537036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45949.844174537036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45949.844174537036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45949.844174537036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45949.844174537036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45949.844174537036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45949.844174537036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45949.844174537036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45949.844174537036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45949.844174537036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45949.844174537036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45949.844174537036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45949.844174537036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45949.844174537036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45949.844174537036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45949.844174537036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45949.844174537036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45949.844174537036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45949.844174537036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45949.844174537036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45949.844174537036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45949.844174537036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45949.844174537036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45949.844174537036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45949.844174537036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45949.844174537036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45949.844174537036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45949.844174537036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45949.844174537036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45949.844174537036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45949.844174537036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45949.844174537036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45949.844174537036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45949.844174537036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45949.844174537036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45949.844174537036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45949.844174537036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45949.844174537036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45949.844174537036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45949.844174537036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45949.844174537036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45949.844174537036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45949.844174537036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45949.844174537036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45949.844174537036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45949.844174537036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45949.844174537036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45949.844174537036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45949.844174537036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45949.844174537036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45949.844174537036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45949.844174537036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45949.844174537036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45949.844174537036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45949.844174537036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45949.844174537036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45949.844174537036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45949.844174537036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45949.844174537036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45949.844174537036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45949.844174537036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45949.844174537036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45949.844174537036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45949.844174537036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45949.844174537036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45949.844174537036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45949.844174537036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45949.844174537036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45949.844174537036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45949.844174537036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45949.844174537036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45949.844174537036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45949.844174537036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45949.844174537036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45949.844174537036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45949.844174537036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45949.844174537036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45949.844174537036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45949.844174537036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45949.844174537036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45949.844174537036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45949.844174537036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45949.844174537036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45949.844174537036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45949.844174537036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45949.844174537036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45949.844174537036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45949.844174537036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45949.844174537036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45949.844174537036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45949.844174537036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45949.844174537036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45949.844174537036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45949.844174537036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45949.844174537036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45949.844174537036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45949.844174537036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45949.844174537036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45949.844174537036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45949.844174537036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45949.844174537036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45949.844174537036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45949.844174537036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45949.844174537036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45949.844174537036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45949.844174537036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45949.844174537036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45949.844174537036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45949.844174537036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45949.844174537036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45949.844174537036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45949.844174537036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45949.844174537036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45949.844174537036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45949.844174537036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45949.844174537036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45949.844174537036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45949.844174537036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45949.844174537036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45949.844174537036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45949.844174537036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45949.844174537036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45949.844174537036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45949.844174537036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45949.844174537036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45949.844174537036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45949.844174537036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45949.844174537036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45949.844174537036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45949.844174537036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45949.844174537036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45949.844174537036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45949.844174537036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45949.844174537036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45949.844174537036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45949.844174537036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45949.844174537036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45949.844174537036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45949.844174537036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45949.844174537036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45949.844174537036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45949.844174537036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45949.844174537036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45949.844174537036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45949.844174537036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45949.844174537036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45949.844174537036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45949.844174537036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45949.844174537036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45949.844174537036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45949.844174537036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45949.844174537036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45949.844174537036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45949.844174537036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45949.844174537036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45949.844174537036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45949.844174537036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45949.844174537036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45949.844174537036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45949.844174537036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45949.844174537036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45949.844174537036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45949.844174537036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45949.844174537036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45949.844174537036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45949.844174537036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45949.844174537036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45949.844174537036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45949.844174537036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45949.844174537036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45949.844174537036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45949.844174537036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45949.844174537036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45949.844174537036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45949.844174537036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45949.844174537036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45949.844174537036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45949.844174537036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45949.844174537036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45949.844174537036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45949.844174537036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45949.844174537036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45949.844174537036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45949.844174537036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45949.844174537036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45949.844174537036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45949.844174537036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45949.844174537036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45949.844174537036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45949.844174537036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45949.844174537036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45949.844174537036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45949.844174537036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45949.844174537036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45949.844174537036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45949.844174537036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45949.844174537036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45949.844174537036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45949.844174537036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45949.844174537036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45949.844174537036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45949.844174537036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45949.844174537036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45949.844174537036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45949.844174537036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45949.844174537036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45949.844174537036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45949.844174537036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45949.844174537036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45949.844174537036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45949.844174537036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45949.844174537036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45949.844174537036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45949.844174537036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45949.844174537036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45949.844174537036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45949.844174537036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45949.844174537036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45949.844174537036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45949.844174537036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45949.844174537036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45949.844174537036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45949.844174537036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45949.844174537036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45949.844174537036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45949.844174537036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45949.844174537036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45949.844174537036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45949.844174537036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45949.844174537036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45949.844174537036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45949.844174537036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45949.844174537036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45949.844174537036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45949.844174537036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45949.844174537036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45949.844174537036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45949.844174537036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45949.844174537036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45949.844174537036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45949.844174537036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45949.844174537036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45949.844174537036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45949.844174537036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45949.844174537036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45949.844174537036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45949.844174537036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45949.844174537036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45949.844174537036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45949.844174537036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45949.844174537036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45949.844174537036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45949.844174537036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45949.844174537036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45949.844174537036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45949.844174537036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45949.844174537036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45949.844174537036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45949.844174537036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45949.844174537036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45949.844174537036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45949.844174537036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45949.844174537036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45949.844174537036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45949.844174537036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45949.844174537036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45949.844174537036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45949.844174537036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45949.844174537036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45949.844174537036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45949.844174537036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45949.844174537036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45949.844174537036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45949.844174537036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45949.844174537036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45949.844174537036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45949.844174537036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45949.844174537036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45949.844174537036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45949.844174537036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45949.844174537036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45949.844174537036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45949.844174537036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45949.844174537036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45949.844174537036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45949.844174537036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45949.844174537036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45949.844174537036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45949.844174537036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45949.844174537036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45949.844174537036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45949.844174537036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45949.844174537036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45949.844174537036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45949.844174537036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45949.844174537036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45949.844174537036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45949.844174537036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45949.844174537036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45949.844174537036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45949.844174537036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45949.844174537036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45949.844174537036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45949.844174537036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45949.844174537036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45949.844174537036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45949.844174537036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45949.844174537036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45949.844174537036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45949.844174537036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45949.844174537036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45949.844174537036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45949.844174537036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45949.844174537036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45949.844174537036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45949.844174537036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45949.844174537036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45949.844174537036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45949.844174537036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45949.844174537036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45949.844174537036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45949.844174537036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45949.844174537036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45949.844174537036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45949.844174537036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45949.844174537036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45949.844174537036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45949.844174537036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45949.844174537036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45949.844174537036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45949.844174537036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45949.844174537036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45949.844174537036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45949.844174537036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45949.844174537036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45949.844174537036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45949.844174537036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45949.844174537036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45949.844174537036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45949.844174537036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45949.844174537036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45949.844174537036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45949.844174537036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45949.844174537036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45949.844174537036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45949.844174537036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45949.844174537036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45949.844174537036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45949.844174537036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45949.844174537036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45949.844174537036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45949.844174537036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45949.844174537036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45949.844174537036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45949.844174537036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45949.844174537036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45949.844174537036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45949.844174537036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45949.844174537036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45949.844174537036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45949.844174537036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45949.844174537036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45949.844174537036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45949.844174537036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45949.844174537036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45949.844174537036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45949.844174537036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45949.844174537036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45949.844174537036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45949.844174537036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45949.844174537036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45949.844174537036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45949.844174537036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45949.844174537036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45949.844174537036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45949.844174537036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45949.844174537036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45949.844174537036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45949.844174537036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45949.844174537036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45949.844174537036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45949.844174537036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45949.844174537036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45949.844174537036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45949.844174537036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45949.844174537036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45949.844174537036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45949.844174537036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45949.844174537036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45949.844174537036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45949.844174537036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45949.844174537036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45949.844174537036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45949.844174537036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45949.844174537036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45949.844174537036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45949.844174537036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45949.844174537036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45949.844174537036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45949.844174537036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45949.844174537036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45949.844174537036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45949.844174537036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45949.844174537036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45949.844174537036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45949.844174537036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45949.844174537036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45949.844174537036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45949.844174537036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45949.844174537036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45949.844174537036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45949.844174537036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45949.844174537036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45949.844174537036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45949.844174537036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45949.844174537036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45949.844174537036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45949.844174537036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45949.844174537036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45949.844174537036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45949.844174537036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45949.844174537036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45949.844174537036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45949.844174537036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45949.844174537036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45949.844174537036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45949.844174537036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45949.844174537036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45949.844174537036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45949.844174537036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45949.844174537036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45949.844174537036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45949.844174537036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45949.844174537036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45949.844174537036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45949.844174537036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45949.844174537036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45949.844174537036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45949.844174537036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45949.844174537036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45949.844174537036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45949.844174537036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45949.844174537036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45949.844174537036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45949.844174537036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45949.844174537036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45949.844174537036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45949.844174537036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45949.844174537036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45949.844174537036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45949.844174537036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45949.844174537036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45949.844174537036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45949.844174537036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45949.844174537036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45949.844174537036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45949.844174537036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45949.844174537036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45949.844174537036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45949.844174537036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45949.844174537036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45949.844174537036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45949.844174537036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45949.844174537036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45949.844174537036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45949.844174537036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45949.844174537036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45949.844174537036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45949.844174537036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45949.844174537036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45949.844174537036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45949.844174537036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45949.844174537036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45949.844174537036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45949.844174537036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45949.844174537036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45949.844174537036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45949.844174537036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45949.844174537036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45949.844174537036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45949.844174537036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45949.844174537036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45949.844174537036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45949.844174537036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45949.844174537036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45949.844174537036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45949.844174537036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45949.844174537036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45949.844174537036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45949.844174537036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45949.844174537036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45949.844174537036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45949.844174537036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45949.844174537036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45949.844174537036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45949.844174537036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45949.844174537036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45949.844174537036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45949.844174537036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45949.844174537036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45949.844174537036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45949.844174537036</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45949.844174537036</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7"/>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246.36345694444026</v>
      </c>
      <c r="H2" s="101">
        <v>45703.474768518521</v>
      </c>
      <c r="I2" s="98" t="str">
        <f>IFERROR(VLOOKUP(D2,DB!A:F,6,0),"")</f>
        <v>SCECO</v>
      </c>
      <c r="J2" s="98" t="str">
        <f>IFERROR(VLOOKUP(D2,DB!A:G,7,0),"")</f>
        <v>Dead</v>
      </c>
      <c r="K2" s="103" t="s">
        <v>39059</v>
      </c>
      <c r="L2" s="95" t="str">
        <f>IFERROR(VLOOKUP(D2,DB!A:I,9,0),"")</f>
        <v>Latis</v>
      </c>
    </row>
    <row r="3" spans="1:16" ht="15" customHeight="1">
      <c r="A3" s="121" t="s">
        <v>39060</v>
      </c>
      <c r="B3" s="121" t="str">
        <f>IFERROR(VLOOKUP(D3,DB!A:K,11,0),"")</f>
        <v>R4</v>
      </c>
      <c r="C3" s="122">
        <v>1</v>
      </c>
      <c r="D3" s="123" t="s">
        <v>34366</v>
      </c>
      <c r="E3" s="100" t="s">
        <v>38964</v>
      </c>
      <c r="F3" s="125">
        <v>45949.817986111113</v>
      </c>
      <c r="G3" s="126">
        <f ca="1">IFERROR(NOW()-F3,"")</f>
        <v>2.618842592346482E-2</v>
      </c>
      <c r="H3" s="125">
        <v>45949.812268518515</v>
      </c>
      <c r="I3" s="121" t="str">
        <f>IFERROR(VLOOKUP(D3,DB!A:F,6,0),"")</f>
        <v>SCECO</v>
      </c>
      <c r="J3" s="121" t="str">
        <f>IFERROR(VLOOKUP(D3,DB!A:G,7,0),"")</f>
        <v>Good</v>
      </c>
      <c r="K3" s="127" t="s">
        <v>39061</v>
      </c>
      <c r="L3" s="123" t="str">
        <f>IFERROR(VLOOKUP(D3,DB!A:I,9,0),"")</f>
        <v>Latis</v>
      </c>
    </row>
    <row r="4" spans="1:16" ht="15" customHeight="1">
      <c r="A4" s="121"/>
      <c r="B4" s="121" t="str">
        <f>IFERROR(VLOOKUP(D4,DB!A:K,11,0),"")</f>
        <v/>
      </c>
      <c r="C4" s="122"/>
      <c r="D4" s="95"/>
      <c r="E4" s="100"/>
      <c r="F4" s="125"/>
      <c r="G4" s="126">
        <f ca="1">IFERROR(NOW()-F4,"")</f>
        <v>45949.844174537036</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45949.844174537036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45949.844174537036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45949.844174537036</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45949.844174537036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45949.844174537036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45949.844174537036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45949.844174537036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45949.844174537036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45949.844174537036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45949.844174537036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45949.844174537036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45949.844174537036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45949.844174537036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45949.844174537036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45949.844174537036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45949.844174537036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45949.844174537036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45949.844174537036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45949.844174537036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45949.844174537036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45949.844174537036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45949.844174537036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45949.844174537036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45949.844174537036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45949.844174537036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45949.844174537036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45949.844174537036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45949.844174537036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45949.844174537036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45949.844174537036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45949.844174537036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45949.844174537036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45949.844174537036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45949.844174537036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45949.844174537036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45949.844174537036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45949.844174537036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45949.844174537036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45949.844174537036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45949.844174537036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45949.844174537036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45949.844174537036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45949.844174537036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45949.844174537036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45949.844174537036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45949.844174537036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45949.844174537036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45949.844174537036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45949.844174537036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45949.844174537036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45949.844174537036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45949.844174537036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45949.844174537036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45949.844174537036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45949.844174537036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45949.844174537036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45949.844174537036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45949.844174537036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45949.844174537036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45949.844174537036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45949.844174537036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45949.844174537036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45949.844174537036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45949.844174537036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45949.844174537036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45949.844174537036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45949.844174537036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45949.844174537036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45949.844174537036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45949.844174537036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45949.844174537036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45949.844174537036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45949.844174537036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45949.844174537036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45949.844174537036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45949.844174537036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45949.844174537036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45949.844174537036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45949.844174537036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45949.844174537036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45949.844174537036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45949.844174537036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45949.844174537036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45949.844174537036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45949.844174537036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45949.844174537036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45949.844174537036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45949.844174537036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45949.844174537036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45949.844174537036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45949.844174537036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45949.844174537036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45949.844174537036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45949.844174537036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45949.844174537036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45949.844174537036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45949.844174537036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45949.844174537036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45949.844174537036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45949.844174537036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45949.844174537036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45949.844174537036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45949.844174537036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45949.844174537036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45949.844174537036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45949.844174537036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45949.844174537036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45949.844174537036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45949.844174537036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45949.844174537036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45949.844174537036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45949.844174537036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45949.844174537036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45949.844174537036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45949.844174537036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45949.844174537036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45949.844174537036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45949.844174537036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45949.844174537036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45949.844174537036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45949.844174537036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45949.844174537036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45949.844174537036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45949.844174537036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45949.844174537036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45949.844174537036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45949.844174537036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45949.844174537036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45949.844174537036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45949.844174537036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45949.844174537036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45949.844174537036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45949.844174537036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45949.844174537036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45949.844174537036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45949.844174537036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45949.844174537036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45949.844174537036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45949.844174537036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45949.844174537036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45949.844174537036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45949.844174537036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45949.844174537036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45949.844174537036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45949.844174537036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45949.844174537036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45949.844174537036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45949.844174537036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45949.844174537036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45949.844174537036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45949.844174537036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45949.844174537036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45949.844174537036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45949.844174537036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45949.844174537036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45949.844174537036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45949.844174537036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45949.844174537036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45949.844174537036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45949.844174537036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45949.844174537036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45949.844174537036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45949.844174537036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45949.844174537036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45949.844174537036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45949.844174537036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45949.844174537036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45949.844174537036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45949.844174537036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45949.844174537036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45949.844174537036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45949.844174537036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45949.844174537036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45949.844174537036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45949.844174537036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45949.844174537036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45949.844174537036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45949.844174537036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45949.844174537036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45949.844174537036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45949.844174537036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45949.844174537036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45949.844174537036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45949.844174537036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45949.844174537036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45949.844174537036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45949.844174537036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45949.844174537036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45949.844174537036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45949.844174537036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45949.844174537036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45949.844174537036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45949.844174537036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45949.844174537036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45949.844174537036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45949.844174537036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45949.844174537036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45949.844174537036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45949.844174537036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45949.844174537036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45949.844174537036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45949.844174537036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45949.844174537036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45949.844174537036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45949.844174537036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45949.844174537036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45949.844174537036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45949.844174537036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45949.844174537036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45949.844174537036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45949.844174537036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45949.844174537036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45949.844174537036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45949.844174537036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45949.844174537036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45949.844174537036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45949.844174537036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45949.844174537036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45949.844174537036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45949.844174537036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45949.844174537036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45949.844174537036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45949.844174537036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45949.844174537036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45949.844174537036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45949.844174537036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45949.844174537036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45949.844174537036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45949.844174537036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45949.844174537036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45949.844174537036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45949.844174537036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45949.844174537036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45949.844174537036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45949.844174537036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45949.844174537036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45949.844174537036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45949.844174537036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45949.844174537036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45949.844174537036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45949.844174537036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45949.844174537036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45949.844174537036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45949.844174537036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45949.844174537036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45949.844174537036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45949.844174537036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45949.844174537036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45949.844174537036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45949.844174537036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45949.844174537036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45949.844174537036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45949.844174537036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45949.844174537036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45949.844174537036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45949.844174537036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45949.844174537036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45949.844174537036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45949.844174537036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45949.844174537036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45949.844174537036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45949.844174537036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45949.844174537036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45949.844174537036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45949.844174537036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45949.844174537036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45949.844174537036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45949.844174537036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45949.844174537036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45949.844174537036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45949.844174537036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45949.844174537036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45949.844174537036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45949.844174537036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45949.844174537036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45949.844174537036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45949.844174537036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45949.844174537036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45949.844174537036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45949.844174537036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45949.844174537036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45949.844174537036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45949.844174537036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45949.844174537036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45949.844174537036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45949.844174537036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45949.844174537036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45949.844174537036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45949.844174537036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45949.844174537036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45949.844174537036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45949.844174537036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45949.844174537036</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45949.844174537036</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45949.844174537036</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45949.844174537036</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45949.844174537036</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45949.844174537036</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45949.844174537036</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45949.844174537036</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45949.844174537036</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45949.844174537036</v>
      </c>
      <c r="H306" s="125"/>
      <c r="I306" s="121" t="str">
        <f>IFERROR(VLOOKUP(D306,DB!A:F,6,0),"")</f>
        <v/>
      </c>
      <c r="J306" s="121" t="str">
        <f>IFERROR(VLOOKUP(D306,DB!A:G,7,0),"")</f>
        <v/>
      </c>
      <c r="K306" s="127"/>
      <c r="L306" s="123" t="str">
        <f>IFERROR(VLOOKUP(D306,DB!A:I,9,0),"")</f>
        <v/>
      </c>
    </row>
    <row r="307" spans="1:12" ht="15" customHeight="1">
      <c r="A307" s="128"/>
      <c r="B307" s="128" t="str">
        <f>IFERROR(VLOOKUP(D307,DB!A:K,11,0),"")</f>
        <v/>
      </c>
      <c r="C307" s="129"/>
      <c r="D307" s="130"/>
      <c r="E307" s="131"/>
      <c r="F307" s="132"/>
      <c r="G307" s="133">
        <f ca="1">IFERROR(NOW()-F307,"")</f>
        <v>45949.844174537036</v>
      </c>
      <c r="H307" s="132"/>
      <c r="I307" s="128" t="str">
        <f>IFERROR(VLOOKUP(D307,DB!A:F,6,0),"")</f>
        <v/>
      </c>
      <c r="J307" s="128" t="str">
        <f>IFERROR(VLOOKUP(D307,DB!A:G,7,0),"")</f>
        <v/>
      </c>
      <c r="K307" s="134"/>
      <c r="L307" s="130" t="str">
        <f>IFERROR(VLOOKUP(D307,DB!A:I,9,0),"")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tabSelected="1" workbookViewId="0">
      <selection activeCell="D10" sqref="D10"/>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8.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39062</v>
      </c>
      <c r="B2" s="37" t="str">
        <f>IFERROR(VLOOKUP(D2,DB!A:K,11,0),"")</f>
        <v>R5</v>
      </c>
      <c r="C2" s="37">
        <v>3</v>
      </c>
      <c r="D2" s="120" t="s">
        <v>36000</v>
      </c>
      <c r="E2" s="37" t="s">
        <v>38964</v>
      </c>
      <c r="F2" s="38">
        <v>45891.832060185188</v>
      </c>
      <c r="G2" s="150">
        <f ca="1">IFERROR(NOW()-F2,"")</f>
        <v>58.01211435184814</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39047</v>
      </c>
      <c r="F3" s="38">
        <v>45926.188877314817</v>
      </c>
      <c r="G3" s="150">
        <f t="shared" ref="G3" ca="1" si="0">IFERROR(NOW()-F3,"")</f>
        <v>23.655297222219815</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5.0726004629614181</v>
      </c>
      <c r="H4" s="38">
        <v>45944.676192129627</v>
      </c>
      <c r="I4" s="37" t="str">
        <f>IFERROR(VLOOKUP(D4,DB!A:F,6,0),"")</f>
        <v>SCECO</v>
      </c>
      <c r="J4" s="37" t="str">
        <f>IFERROR(VLOOKUP(D4,DB!A:G,7,0),"")</f>
        <v>Dead</v>
      </c>
      <c r="K4" s="37" t="s">
        <v>39067</v>
      </c>
      <c r="L4" s="37" t="str">
        <f>IFERROR(VLOOKUP(D4,DB!A:I,9,0),"")</f>
        <v>Latis</v>
      </c>
    </row>
    <row r="5" spans="1:13" ht="45.75">
      <c r="A5" s="163" t="s">
        <v>39068</v>
      </c>
      <c r="B5" s="163" t="str">
        <f>IFERROR(VLOOKUP(D5,DB!A:K,11,0),"")</f>
        <v>R5</v>
      </c>
      <c r="C5" s="163">
        <v>1</v>
      </c>
      <c r="D5" s="163" t="s">
        <v>34747</v>
      </c>
      <c r="E5" s="163" t="s">
        <v>39047</v>
      </c>
      <c r="F5" s="164">
        <v>45948.661111111112</v>
      </c>
      <c r="G5" s="165">
        <f ca="1">IFERROR(NOW()-F5,"")</f>
        <v>1.1830634259240469</v>
      </c>
      <c r="H5" s="164">
        <v>45948.661111111112</v>
      </c>
      <c r="I5" s="163" t="str">
        <f>IFERROR(VLOOKUP(D5,DB!A:F,6,0),"")</f>
        <v>SCECO</v>
      </c>
      <c r="J5" s="163" t="str">
        <f>IFERROR(VLOOKUP(D5,DB!A:G,7,0),"")</f>
        <v>Dead</v>
      </c>
      <c r="K5" s="163" t="s">
        <v>39069</v>
      </c>
      <c r="L5" s="163" t="str">
        <f>IFERROR(VLOOKUP(D5,DB!A:I,9,0),"")</f>
        <v>Latis</v>
      </c>
    </row>
    <row r="6" spans="1:13" ht="15">
      <c r="A6" s="163"/>
      <c r="B6" s="163" t="str">
        <f>IFERROR(VLOOKUP(D6,DB!A:K,11,0),"")</f>
        <v/>
      </c>
      <c r="C6" s="163"/>
      <c r="D6" s="163"/>
      <c r="E6" s="163"/>
      <c r="F6" s="164"/>
      <c r="G6" s="165">
        <f ca="1">IFERROR(NOW()-F6,"")</f>
        <v>45949.844174537036</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45949.844174537036</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45949.844174537036</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45949.844174537036</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45949.844174537036</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45949.844174537036</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45949.844174537036</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45949.844174537036</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45949.844174537036</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45949.844174537036</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45949.844174537036</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45949.844174537036</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45949.844174537036</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45949.844174537036</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45949.844174537036</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45949.844174537036</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45949.844174537036</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45949.844174537036</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45949.844174537036</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45949.844174537036</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45949.844174537036</v>
      </c>
      <c r="H26" s="164"/>
      <c r="I26" s="163" t="str">
        <f>IFERROR(VLOOKUP(D26,DB!A:F,6,0),"")</f>
        <v/>
      </c>
      <c r="J26" s="163" t="str">
        <f>IFERROR(VLOOKUP(D26,DB!A:G,7,0),"")</f>
        <v/>
      </c>
      <c r="K26" s="163"/>
      <c r="L26" s="163" t="str">
        <f>IFERROR(VLOOKUP(D26,DB!A:I,9,0),"")</f>
        <v/>
      </c>
    </row>
    <row r="27" spans="1:12" ht="15">
      <c r="A27" s="163"/>
      <c r="B27" s="163" t="str">
        <f>IFERROR(VLOOKUP(D27,DB!A:K,11,0),"")</f>
        <v/>
      </c>
      <c r="C27" s="163"/>
      <c r="D27"/>
      <c r="E27" s="163"/>
      <c r="F27" s="164"/>
      <c r="G27" s="165">
        <f ca="1">IFERROR(NOW()-F27,"")</f>
        <v>45949.844174537036</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45949.844174537036</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45949.844174537036</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45949.844174537036</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45949.844174537036</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45949.844174537036</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45949.844174537036</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45949.844174537036</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45949.844174537036</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45949.844174537036</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45949.844174537036</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45949.844174537036</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45949.844174537036</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45949.844174537036</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45949.844174537036</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45949.844174537036</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45949.844174537036</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45949.844174537036</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45949.844174537036</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45949.844174537036</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45949.844174537036</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45949.844174537036</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45949.844174537036</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45949.844174537036</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45949.844174537036</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45949.844174537036</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45949.844174537036</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45949.844174537036</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45949.844174537036</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45949.844174537036</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45949.844174537036</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45949.844174537036</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45949.844174537036</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45949.844174537036</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45949.844174537036</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45949.844174537036</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45949.844174537036</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45949.844174537036</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45949.844174537036</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45949.844174537036</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45949.844174537036</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45949.844174537036</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45949.844174537036</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45949.844174537036</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45949.844174537036</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45949.844174537036</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45949.844174537036</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45949.844174537036</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45949.844174537036</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45949.844174537036</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45949.844174537036</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45949.844174537036</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45949.844174537036</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45949.844174537036</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45949.844174537036</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45949.844174537036</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45949.844174537036</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45949.844174537036</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45949.844174537036</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45949.844174537036</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45949.844174537036</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45949.844174537036</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45949.844174537036</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45949.844174537036</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45949.844174537036</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45949.844174537036</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45949.844174537036</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45949.844174537036</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45949.844174537036</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45949.844174537036</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45949.844174537036</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45949.844174537036</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45949.844174537036</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45949.844174537036</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45949.844174537036</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45949.844174537036</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45949.844174537036</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45949.844174537036</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45949.844174537036</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45949.844174537036</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45949.844174537036</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45949.844174537036</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45949.844174537036</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45949.844174537036</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45949.844174537036</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45949.844174537036</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45949.844174537036</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45949.844174537036</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45949.844174537036</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45949.844174537036</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45949.844174537036</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45949.844174537036</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45949.844174537036</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45949.844174537036</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45949.844174537036</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45949.844174537036</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45949.844174537036</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45949.844174537036</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45949.844174537036</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45949.844174537036</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45949.844174537036</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45949.844174537036</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45949.844174537036</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45949.844174537036</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45949.844174537036</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45949.844174537036</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45949.844174537036</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45949.844174537036</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45949.844174537036</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45949.844174537036</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45949.844174537036</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45949.844174537036</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45949.844174537036</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45949.844174537036</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45949.844174537036</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45949.844174537036</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45949.844174537036</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45949.844174537036</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45949.844174537036</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45949.844174537036</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45949.844174537036</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45949.844174537036</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45949.844174537036</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45949.844174537036</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45949.844174537036</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45949.844174537036</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45949.844174537036</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45949.844174537036</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45949.844174537036</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45949.844174537036</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45949.844174537036</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45949.844174537036</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45949.844174537036</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45949.844174537036</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45949.844174537036</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45949.844174537036</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45949.844174537036</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45949.844174537036</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45949.844174537036</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45949.844174537036</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45949.844174537036</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45949.844174537036</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45949.844174537036</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45949.844174537036</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45949.844174537036</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45949.844174537036</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45949.844174537036</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45949.844174537036</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45949.844174537036</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45949.844174537036</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45949.844174537036</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45949.844174537036</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45949.844174537036</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45949.844174537036</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45949.844174537036</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45949.844174537036</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45949.844174537036</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45949.844174537036</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45949.844174537036</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45949.844174537036</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45949.844174537036</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45949.844174537036</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45949.844174537036</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45949.844174537036</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45949.844174537036</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45949.844174537036</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45949.844174537036</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45949.844174537036</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45949.844174537036</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45949.844174537036</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45949.844174537036</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45949.844174537036</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45949.844174537036</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45949.844174537036</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45949.844174537036</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45949.844174537036</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45949.844174537036</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45949.844174537036</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45949.844174537036</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45949.844174537036</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45949.844174537036</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45949.844174537036</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45949.844174537036</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45949.844174537036</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45949.844174537036</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45949.844174537036</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45949.844174537036</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45949.844174537036</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45949.844174537036</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45949.844174537036</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45949.844174537036</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45949.844174537036</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45949.844174537036</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45949.844174537036</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45949.844174537036</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45949.844174537036</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45949.844174537036</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45949.844174537036</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45949.844174537036</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45949.844174537036</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45949.844174537036</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45949.844174537036</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45949.844174537036</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45949.844174537036</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45949.844174537036</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45949.844174537036</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45949.844174537036</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45949.844174537036</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45949.844174537036</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45949.844174537036</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45949.844174537036</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45949.844174537036</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45949.844174537036</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45949.844174537036</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45949.844174537036</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45949.844174537036</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45949.844174537036</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45949.844174537036</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45949.844174537036</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45949.844174537036</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45949.844174537036</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45949.844174537036</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45949.844174537036</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45949.844174537036</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45949.844174537036</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45949.844174537036</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45949.844174537036</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45949.844174537036</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45949.844174537036</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45949.844174537036</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45949.844174537036</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45949.844174537036</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45949.844174537036</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45949.844174537036</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45949.844174537036</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45949.844174537036</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45949.844174537036</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45949.844174537036</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45949.844174537036</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45949.844174537036</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45949.844174537036</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45949.844174537036</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45949.844174537036</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45949.844174537036</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45949.844174537036</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45949.844174537036</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45949.844174537036</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45949.844174537036</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45949.844174537036</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45949.844174537036</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45949.844174537036</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45949.844174537036</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45949.844174537036</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45949.844174537036</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45949.844174537036</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45949.844174537036</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45949.844174537036</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45949.844174537036</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45949.844174537036</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45949.844174537036</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45949.844174537036</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45949.844174537036</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45949.844174537036</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45949.844174537036</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45949.844174537036</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45949.844174537036</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45949.844174537036</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45949.844174537036</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45949.844174537036</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45949.844174537036</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45949.844174537036</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45949.844174537036</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45949.844174537036</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45949.844174537036</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45949.844174537036</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45949.844174537036</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45949.844174537036</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45949.844174537036</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45949.844174537036</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45949.844174537036</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45949.844174537036</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45949.844174537036</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45949.844174537036</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45949.844174537036</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45949.844174537036</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45949.844174537036</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45949.844174537036</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45949.844174537036</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45949.844174537036</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45949.844174537036</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45949.844174537036</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45949.844174537036</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45949.844174537036</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45949.844174537036</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45949.844174537036</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45949.844174537036</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45949.844174537036</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45949.844174537036</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45949.844174537036</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45949.844174537036</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45949.844174537036</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45949.844174537036</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45949.844174537036</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45949.844174537036</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45949.844174537036</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45949.844174537036</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45949.844174537036</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45949.844174537036</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45949.844174537036</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45949.844174537036</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45949.844174537036</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45949.844174537036</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45949.844174537036</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45949.844174537036</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45949.844174537036</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45949.844174537036</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45949.844174537036</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45949.844174537036</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45949.844174537036</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45949.844174537036</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45949.844174537036</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45949.844174537036</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45949.844174537036</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45949.844174537036</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45949.844174537036</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45949.844174537036</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45949.844174537036</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45949.844174537036</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45949.844174537036</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45949.844174537036</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45949.844174537036</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45949.844174537036</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45949.844174537036</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45949.844174537036</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45949.844174537036</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45949.844174537036</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45949.844174537036</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45949.844174537036</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45949.844174537036</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45949.844174537036</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45949.844174537036</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45949.844174537036</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45949.844174537036</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45949.844174537036</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45949.844174537036</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45949.844174537036</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45949.844174537036</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45949.844174537036</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45949.844174537036</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45949.844174537036</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45949.844174537036</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45949.844174537036</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45949.844174537036</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45949.844174537036</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45949.844174537036</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45949.844174537036</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45949.844174537036</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45949.844174537036</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45949.844174537036</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45949.844174537036</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45949.844174537036</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45949.844174537036</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45949.844174537036</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45949.844174537036</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45949.844174537036</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45949.844174537036</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45949.844174537036</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45949.844174537036</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45949.844174537036</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45949.844174537036</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45949.844174537036</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45949.844174537036</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45949.844174537036</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45949.844174537036</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45949.844174537036</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45949.844174537036</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45949.844174537036</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45949.844174537036</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45949.844174537036</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45949.844174537036</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45949.844174537036</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45949.844174537036</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45949.844174537036</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45949.844174537036</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45949.844174537036</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45949.844174537036</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45949.844174537036</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45949.844174537036</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45949.844174537036</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45949.844174537036</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45949.844174537036</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45949.844174537036</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45949.844174537036</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45949.844174537036</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45949.844174537036</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45949.844174537036</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45949.844174537036</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45949.844174537036</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45949.844174537036</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45949.844174537036</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45949.844174537036</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45949.844174537036</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45949.844174537036</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45949.844174537036</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45949.844174537036</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45949.844174537036</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45949.844174537036</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45949.844174537036</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45949.844174537036</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45949.844174537036</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45949.844174537036</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45949.844174537036</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45949.844174537036</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45949.844174537036</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45949.844174537036</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45949.844174537036</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45949.844174537036</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45949.844174537036</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45949.844174537036</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45949.844174537036</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45949.844174537036</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45949.844174537036</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45949.844174537036</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45949.844174537036</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45949.844174537036</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45949.844174537036</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45949.844174537036</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45949.844174537036</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45949.844174537036</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45949.844174537036</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45949.844174537036</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45949.844174537036</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45949.844174537036</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45949.844174537036</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45949.844174537036</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45949.844174537036</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45949.844174537036</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45949.844174537036</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45949.844174537036</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45949.844174537036</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45949.844174537036</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45949.844174537036</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45949.844174537036</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45949.844174537036</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45949.844174537036</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45949.844174537036</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45949.844174537036</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45949.844174537036</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45949.844174537036</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45949.844174537036</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45949.844174537036</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45949.844174537036</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45949.844174537036</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45949.844174537036</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45949.844174537036</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45949.844174537036</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45949.844174537036</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45949.844174537036</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45949.844174537036</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45949.844174537036</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45949.844174537036</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45949.844174537036</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45949.844174537036</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45949.844174537036</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45949.844174537036</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45949.844174537036</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45949.844174537036</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45949.844174537036</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45949.844174537036</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45949.844174537036</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45949.844174537036</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45949.844174537036</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45949.844174537036</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45949.844174537036</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45949.844174537036</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45949.844174537036</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45949.844174537036</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45949.844174537036</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45949.844174537036</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45949.844174537036</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45949.844174537036</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45949.844174537036</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45949.844174537036</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45949.844174537036</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45949.844174537036</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45949.844174537036</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45949.844174537036</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45949.844174537036</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45949.844174537036</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45949.844174537036</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45949.844174537036</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45949.844174537036</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45949.844174537036</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45949.844174537036</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45949.844174537036</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45949.844174537036</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45949.844174537036</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45949.844174537036</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45949.844174537036</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45949.844174537036</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45949.844174537036</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45949.844174537036</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45949.844174537036</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45949.844174537036</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45949.844174537036</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45949.844174537036</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45949.844174537036</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45949.844174537036</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45949.844174537036</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45949.844174537036</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45949.844174537036</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45949.844174537036</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45949.844174537036</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45949.844174537036</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45949.844174537036</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45949.844174537036</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45949.844174537036</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45949.844174537036</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45949.844174537036</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45949.844174537036</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45949.844174537036</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45949.844174537036</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45949.844174537036</v>
      </c>
      <c r="H549" s="164"/>
      <c r="I549" s="163" t="str">
        <f>IFERROR(VLOOKUP(D549,DB!A:F,6,0),"")</f>
        <v/>
      </c>
      <c r="J549" s="163" t="str">
        <f>IFERROR(VLOOKUP(D549,DB!A:G,7,0),"")</f>
        <v/>
      </c>
      <c r="K549" s="163"/>
      <c r="L549" s="163" t="str">
        <f>IFERROR(VLOOKUP(D549,DB!A:I,9,0),"")</f>
        <v/>
      </c>
    </row>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9" ht="15"/>
    <row r="660" ht="15"/>
    <row r="662" ht="15"/>
    <row r="663" ht="15"/>
    <row r="664" ht="15"/>
    <row r="665" ht="15"/>
    <row r="667" ht="15"/>
    <row r="668" ht="15"/>
    <row r="675" ht="15"/>
    <row r="676" ht="15"/>
    <row r="677" ht="15"/>
    <row r="678" ht="15"/>
    <row r="679" ht="15"/>
    <row r="680" ht="15"/>
    <row r="683" ht="15"/>
    <row r="684" ht="15"/>
    <row r="685" ht="15"/>
    <row r="686" ht="15"/>
    <row r="687" ht="15"/>
    <row r="688" ht="15"/>
    <row r="689" ht="15"/>
    <row r="690" ht="15"/>
    <row r="691" ht="15"/>
    <row r="692" ht="15"/>
    <row r="693" ht="15"/>
    <row r="694"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50" ht="15"/>
    <row r="751" ht="15"/>
    <row r="788" ht="15"/>
    <row r="789" ht="15"/>
    <row r="790" ht="15"/>
    <row r="791" ht="15"/>
    <row r="792" ht="15"/>
    <row r="793" ht="15"/>
    <row r="794" ht="15"/>
    <row r="795" ht="15"/>
    <row r="796" ht="15"/>
    <row r="797"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8" ht="15"/>
    <row r="879" ht="15"/>
    <row r="880" ht="15"/>
    <row r="882" ht="15"/>
    <row r="883"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6" ht="15"/>
    <row r="917" ht="15"/>
    <row r="1087" ht="15"/>
    <row r="1088" ht="15"/>
    <row r="1089" ht="15"/>
    <row r="1090" ht="15"/>
    <row r="1091" ht="15"/>
    <row r="1092"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5" ht="15"/>
    <row r="1156" ht="15"/>
    <row r="1162" ht="15"/>
    <row r="1163" ht="15"/>
    <row r="1165" ht="15"/>
    <row r="1166" ht="15"/>
    <row r="1167" ht="15"/>
    <row r="1168" ht="15"/>
    <row r="1169" ht="15"/>
    <row r="1170" ht="15"/>
    <row r="1171" ht="15"/>
    <row r="1173" ht="15"/>
    <row r="1174" ht="15"/>
    <row r="1175"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0" ht="15"/>
    <row r="1273" ht="15"/>
    <row r="1274" ht="15"/>
    <row r="1275" ht="15"/>
    <row r="1276" ht="15"/>
    <row r="1277" ht="15"/>
    <row r="1278" ht="15"/>
    <row r="1279" ht="15"/>
    <row r="1281" ht="15"/>
    <row r="1282" ht="15"/>
    <row r="1283" ht="15"/>
    <row r="1284" ht="15"/>
    <row r="1285" ht="15"/>
    <row r="1286" ht="15"/>
    <row r="1287" ht="15"/>
    <row r="1288" ht="15"/>
    <row r="1289" ht="15"/>
    <row r="1290" ht="15"/>
    <row r="1291" ht="15"/>
    <row r="1293" ht="15"/>
    <row r="1294" ht="15"/>
    <row r="1295" ht="15"/>
    <row r="1296" ht="15"/>
    <row r="1297" ht="15"/>
    <row r="1298" ht="15"/>
    <row r="1299" ht="15"/>
    <row r="1300" ht="15"/>
    <row r="1301" ht="15"/>
    <row r="1302" ht="15"/>
    <row r="1310" ht="15"/>
    <row r="1311" ht="15"/>
    <row r="1314" ht="15"/>
    <row r="1315" ht="15"/>
    <row r="1316" ht="15"/>
    <row r="1317" ht="15"/>
    <row r="1318" ht="15"/>
    <row r="1319" ht="15"/>
    <row r="1320" ht="15"/>
    <row r="1321" ht="15"/>
    <row r="1324" ht="15"/>
    <row r="1325" ht="15"/>
    <row r="1326" ht="15"/>
    <row r="1327" ht="15"/>
    <row r="1328" ht="15"/>
    <row r="1329" ht="15"/>
    <row r="1330" ht="15"/>
    <row r="1331" ht="15"/>
    <row r="1332" ht="15"/>
    <row r="1333" ht="15"/>
    <row r="1334" ht="15"/>
    <row r="1335" ht="15"/>
    <row r="1337" ht="15"/>
    <row r="1338" ht="15"/>
    <row r="1339" ht="15"/>
    <row r="1342" ht="15"/>
    <row r="1344" ht="15"/>
    <row r="1346" ht="15"/>
    <row r="1348" ht="15"/>
  </sheetData>
  <dataValidations count="2">
    <dataValidation allowBlank="1" showInputMessage="1" showErrorMessage="1" sqref="E1" xr:uid="{920C6338-E771-4DAE-8C89-92A9093EA4DE}"/>
    <dataValidation type="list" allowBlank="1" showInputMessage="1" showErrorMessage="1" sqref="E2:E5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9"/>
  <sheetViews>
    <sheetView workbookViewId="0">
      <selection activeCell="D4" sqref="D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39070</v>
      </c>
      <c r="B2" s="143" t="str">
        <f>IFERROR(VLOOKUP(D2,DB!A:K,11,0),"")</f>
        <v>R6</v>
      </c>
      <c r="C2" s="142">
        <v>1</v>
      </c>
      <c r="D2" s="143" t="s">
        <v>34282</v>
      </c>
      <c r="E2" s="142" t="s">
        <v>38964</v>
      </c>
      <c r="F2" s="145">
        <v>45939.529062499998</v>
      </c>
      <c r="G2" s="144">
        <f ca="1">IFERROR(NOW()-F2,"-")</f>
        <v>10.315112037038489</v>
      </c>
      <c r="H2" s="145">
        <v>45927.987534722219</v>
      </c>
      <c r="I2" s="143" t="str">
        <f>IFERROR(VLOOKUP(D2,DB!A:F,6,0),"")</f>
        <v>SCECO</v>
      </c>
      <c r="J2" s="143" t="str">
        <f>IFERROR(VLOOKUP(D2,DB!A:G,7,0),"")</f>
        <v>Vandalized</v>
      </c>
      <c r="K2" s="142" t="s">
        <v>39071</v>
      </c>
      <c r="L2" s="143" t="str">
        <f>IFERROR(VLOOKUP(D2,DB!A:I,9,0),"")</f>
        <v>Latis</v>
      </c>
    </row>
    <row r="3" spans="1:16383" ht="31.5" customHeight="1">
      <c r="A3" s="142" t="s">
        <v>39072</v>
      </c>
      <c r="B3" s="142" t="str">
        <f>IFERROR(VLOOKUP(D3,DB!A:K,11,0),"")</f>
        <v>R6</v>
      </c>
      <c r="C3" s="142">
        <v>1</v>
      </c>
      <c r="D3" s="142" t="s">
        <v>34126</v>
      </c>
      <c r="E3" s="142" t="s">
        <v>38964</v>
      </c>
      <c r="F3" s="145">
        <v>45948.910879629628</v>
      </c>
      <c r="G3" s="144">
        <f ca="1">IFERROR(NOW()-F3,"-")</f>
        <v>0.93329490740870824</v>
      </c>
      <c r="H3" s="145">
        <v>45948.903344907405</v>
      </c>
      <c r="I3" s="142" t="str">
        <f>IFERROR(VLOOKUP(D3,DB!A:F,6,0),"")</f>
        <v>SCECO</v>
      </c>
      <c r="J3" s="142" t="str">
        <f>IFERROR(VLOOKUP(D3,DB!A:G,7,0),"")</f>
        <v>Vandalized</v>
      </c>
      <c r="K3" s="142" t="s">
        <v>39073</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t="s">
        <v>39074</v>
      </c>
      <c r="B4" s="105" t="str">
        <f>IFERROR(VLOOKUP(D4,DB!A:K,11,0),"")</f>
        <v>R6</v>
      </c>
      <c r="C4" s="107">
        <v>1</v>
      </c>
      <c r="D4" s="105" t="s">
        <v>32773</v>
      </c>
      <c r="E4" s="108" t="s">
        <v>38964</v>
      </c>
      <c r="F4" s="168"/>
      <c r="G4" s="78">
        <f ca="1">IFERROR(NOW()-F4,"-")</f>
        <v>45949.844174537036</v>
      </c>
      <c r="H4" s="109">
        <v>45949.707824074074</v>
      </c>
      <c r="I4" s="105" t="str">
        <f>IFERROR(VLOOKUP(D4,DB!A:F,6,0),"")</f>
        <v>SCECO</v>
      </c>
      <c r="J4" s="104" t="str">
        <f>IFERROR(VLOOKUP(D4,DB!A:G,7,0),"")</f>
        <v>Dead</v>
      </c>
      <c r="K4" s="110" t="s">
        <v>39075</v>
      </c>
      <c r="L4" s="111" t="str">
        <f>IFERROR(VLOOKUP(D4,DB!A:I,9,0),"")</f>
        <v>Latis</v>
      </c>
    </row>
    <row r="5" spans="1:16383" ht="31.5" customHeight="1">
      <c r="A5" s="106"/>
      <c r="B5" s="105" t="str">
        <f>IFERROR(VLOOKUP(D5,DB!A:K,11,0),"")</f>
        <v/>
      </c>
      <c r="C5" s="107"/>
      <c r="D5" s="105"/>
      <c r="E5" s="108"/>
      <c r="F5" s="109"/>
      <c r="G5" s="78">
        <f ca="1">IFERROR(NOW()-F5,"-")</f>
        <v>45949.844174537036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45949.844174537036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45949.844174537036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45949.844174537036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45949.844174537036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45949.844174537036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45949.844174537036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45949.844174537036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45949.844174537036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45949.844174537036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45949.844174537036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45949.844174537036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45949.844174537036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45949.844174537036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45949.844174537036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45949.844174537036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45949.844174537036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45949.844174537036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45949.844174537036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45949.844174537036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45949.844174537036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45949.844174537036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45949.844174537036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45949.844174537036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45949.844174537036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45949.844174537036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45949.844174537036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45949.844174537036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45949.844174537036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45949.844174537036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45949.844174537036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45949.844174537036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45949.844174537036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45949.844174537036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45949.844174537036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45949.844174537036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45949.844174537036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45949.844174537036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45949.844174537036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45949.844174537036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45949.844174537036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45949.844174537036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45949.844174537036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45949.844174537036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45949.844174537036</v>
      </c>
      <c r="H49" s="109"/>
      <c r="I49" s="105" t="str">
        <f>IFERROR(VLOOKUP(D49,DB!A:F,6,0),"")</f>
        <v/>
      </c>
      <c r="J49" s="104" t="str">
        <f>IFERROR(VLOOKUP(D49,DB!A:G,7,0),"")</f>
        <v/>
      </c>
      <c r="K49" s="110"/>
      <c r="L49" s="111" t="str">
        <f>IFERROR(VLOOKUP(D49,DB!A:I,9,0),"")</f>
        <v/>
      </c>
    </row>
  </sheetData>
  <dataValidations count="2">
    <dataValidation allowBlank="1" showInputMessage="1" showErrorMessage="1" sqref="E1" xr:uid="{380493DB-286A-4683-AF55-C78F04945A49}"/>
    <dataValidation type="list" allowBlank="1" showInputMessage="1" showErrorMessage="1" sqref="E2:E4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2025-10-19T17:17:35Z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